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PURCHASING_New\01_Archives\FY2024\Bid Evaluations - Clean\"/>
    </mc:Choice>
  </mc:AlternateContent>
  <xr:revisionPtr revIDLastSave="0" documentId="13_ncr:1_{8CB1BDB3-88E3-4C81-BAC2-F5A8118938D8}" xr6:coauthVersionLast="47" xr6:coauthVersionMax="47" xr10:uidLastSave="{00000000-0000-0000-0000-000000000000}"/>
  <bookViews>
    <workbookView xWindow="28680" yWindow="-120" windowWidth="29040" windowHeight="15840" tabRatio="523" activeTab="8" xr2:uid="{00000000-000D-0000-FFFF-FFFF00000000}"/>
  </bookViews>
  <sheets>
    <sheet name="1" sheetId="2" r:id="rId1"/>
    <sheet name="2" sheetId="3" r:id="rId2"/>
    <sheet name="3" sheetId="5" r:id="rId3"/>
    <sheet name="4" sheetId="9" r:id="rId4"/>
    <sheet name="5" sheetId="10" r:id="rId5"/>
    <sheet name="6" sheetId="19" r:id="rId6"/>
    <sheet name="7" sheetId="20" r:id="rId7"/>
    <sheet name="HUB" sheetId="18" r:id="rId8"/>
    <sheet name="Summary" sheetId="1" r:id="rId9"/>
    <sheet name="Evaluation" sheetId="21"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1" l="1"/>
  <c r="Q6" i="1"/>
  <c r="R6" i="1"/>
  <c r="S6" i="1"/>
  <c r="T6" i="1"/>
  <c r="U6" i="1"/>
  <c r="H8" i="1"/>
  <c r="H9" i="1"/>
  <c r="H10" i="1"/>
  <c r="H11" i="1"/>
  <c r="H7" i="1"/>
  <c r="I8" i="18"/>
  <c r="I7" i="18"/>
  <c r="I6" i="18"/>
  <c r="I5" i="18"/>
  <c r="I4" i="18"/>
  <c r="I8" i="20"/>
  <c r="I7" i="20"/>
  <c r="I6" i="20"/>
  <c r="I5" i="20"/>
  <c r="I4" i="20"/>
  <c r="I8" i="19"/>
  <c r="G11" i="1" s="1"/>
  <c r="I7" i="19"/>
  <c r="G10" i="1" s="1"/>
  <c r="I6" i="19"/>
  <c r="G9" i="1" s="1"/>
  <c r="I5" i="19"/>
  <c r="G8" i="1" s="1"/>
  <c r="I4" i="19"/>
  <c r="G7" i="1" s="1"/>
  <c r="I8" i="10"/>
  <c r="I7" i="10"/>
  <c r="I6" i="10"/>
  <c r="I5" i="10"/>
  <c r="I4" i="10"/>
  <c r="I8" i="9"/>
  <c r="I7" i="9"/>
  <c r="I6" i="9"/>
  <c r="I5" i="9"/>
  <c r="I4" i="9"/>
  <c r="I8" i="5"/>
  <c r="I7" i="5"/>
  <c r="I6" i="5"/>
  <c r="I5" i="5"/>
  <c r="I4" i="5"/>
  <c r="I8" i="3"/>
  <c r="I7" i="3"/>
  <c r="I6" i="3"/>
  <c r="I5" i="3"/>
  <c r="I4" i="3"/>
  <c r="I5" i="2"/>
  <c r="I6" i="2"/>
  <c r="I7" i="2"/>
  <c r="I8" i="2"/>
  <c r="I4" i="2"/>
  <c r="M8" i="1" l="1"/>
  <c r="T8" i="1" s="1"/>
  <c r="M9" i="1"/>
  <c r="T9" i="1" s="1"/>
  <c r="M10" i="1"/>
  <c r="U10" i="1" s="1"/>
  <c r="M11" i="1"/>
  <c r="U11" i="1" s="1"/>
  <c r="M7" i="1"/>
  <c r="T11" i="1" l="1"/>
  <c r="T10" i="1"/>
  <c r="U8" i="1"/>
  <c r="U7" i="1"/>
  <c r="T7" i="1"/>
  <c r="U9" i="1"/>
  <c r="O6" i="1"/>
  <c r="C7" i="1" l="1"/>
  <c r="D7" i="1"/>
  <c r="F7" i="1"/>
  <c r="C8" i="1" l="1"/>
  <c r="D8" i="1"/>
  <c r="E8" i="1"/>
  <c r="F8" i="1"/>
  <c r="C9" i="1"/>
  <c r="D9" i="1"/>
  <c r="E9" i="1"/>
  <c r="F9" i="1"/>
  <c r="C10" i="1"/>
  <c r="D10" i="1"/>
  <c r="E10" i="1"/>
  <c r="F10" i="1"/>
  <c r="C11" i="1"/>
  <c r="D11" i="1"/>
  <c r="E11" i="1"/>
  <c r="F11" i="1"/>
  <c r="E7" i="1"/>
  <c r="A8" i="1" l="1"/>
  <c r="A9" i="1"/>
  <c r="A10" i="1"/>
  <c r="A11" i="1"/>
  <c r="A7" i="1"/>
  <c r="B8" i="1"/>
  <c r="B9" i="1"/>
  <c r="B10" i="1"/>
  <c r="B11" i="1"/>
  <c r="B7" i="1"/>
  <c r="J7" i="1" l="1"/>
  <c r="I7" i="1"/>
  <c r="I11" i="1"/>
  <c r="J11" i="1"/>
  <c r="I10" i="1"/>
  <c r="J10" i="1"/>
  <c r="I9" i="1"/>
  <c r="J9" i="1"/>
  <c r="J8" i="1"/>
  <c r="I8" i="1"/>
  <c r="O7" i="1"/>
  <c r="S10" i="1"/>
  <c r="O9" i="1"/>
  <c r="O8" i="1"/>
  <c r="O11" i="1"/>
  <c r="P7" i="1"/>
  <c r="O10" i="1"/>
  <c r="Q10" i="1"/>
  <c r="S9" i="1" l="1"/>
  <c r="P8" i="1"/>
  <c r="R10" i="1"/>
  <c r="P10" i="1"/>
  <c r="V10" i="1" s="1"/>
  <c r="R9" i="1"/>
  <c r="Q9" i="1"/>
  <c r="P9" i="1"/>
  <c r="V9" i="1" s="1"/>
  <c r="R8" i="1"/>
  <c r="Q7" i="1"/>
  <c r="R7" i="1"/>
  <c r="S7" i="1"/>
  <c r="Q8" i="1"/>
  <c r="S8" i="1"/>
  <c r="R11" i="1"/>
  <c r="S11" i="1"/>
  <c r="P11" i="1"/>
  <c r="Q11" i="1"/>
  <c r="K9" i="1"/>
  <c r="K11" i="1"/>
  <c r="K8" i="1"/>
  <c r="K7" i="1"/>
  <c r="K10" i="1"/>
  <c r="V7" i="1" l="1"/>
  <c r="V8" i="1"/>
  <c r="V11" i="1"/>
  <c r="W8" i="1"/>
  <c r="W10" i="1"/>
  <c r="W9" i="1"/>
  <c r="W11" i="1"/>
  <c r="W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431F4809-2862-49EB-9EBD-BA4025ED3436}">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8422B6F5-3834-47D4-80F4-04F390639B2D}">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<sst xmlns="http://schemas.openxmlformats.org/spreadsheetml/2006/main" count="146" uniqueCount="53">
  <si>
    <t xml:space="preserve">RESPONDENT SUMMARY </t>
  </si>
  <si>
    <t>Evaluator 1</t>
  </si>
  <si>
    <t>Evaluator 2</t>
  </si>
  <si>
    <t>Evaluator 3</t>
  </si>
  <si>
    <t>Evaluator 4</t>
  </si>
  <si>
    <t>Evaluator 5</t>
  </si>
  <si>
    <t>Criteria 1</t>
  </si>
  <si>
    <t>Criteria 2</t>
  </si>
  <si>
    <t>Criteria 3</t>
  </si>
  <si>
    <t>Criteria 4</t>
  </si>
  <si>
    <t>Criteria 5</t>
  </si>
  <si>
    <t>EVALUATION SUMMARY</t>
  </si>
  <si>
    <t>HUB</t>
  </si>
  <si>
    <t xml:space="preserve">Technical </t>
  </si>
  <si>
    <t>Rank of Tech + HUB</t>
  </si>
  <si>
    <t>c</t>
  </si>
  <si>
    <t>Final Score (Tech+HUB)</t>
  </si>
  <si>
    <t>Total Weighted Technical  Score (Average)</t>
  </si>
  <si>
    <t>Total Weighted Technical  Score</t>
  </si>
  <si>
    <t>Rank of  Weighted Technical  Score</t>
  </si>
  <si>
    <t>Weighted HUB Score</t>
  </si>
  <si>
    <t>Total Weighted Score</t>
  </si>
  <si>
    <t>Total</t>
  </si>
  <si>
    <t>Austin + Page</t>
  </si>
  <si>
    <t>Flintco + KSQ</t>
  </si>
  <si>
    <t>Harvey + Kirksey</t>
  </si>
  <si>
    <t>Hoar + Shepley</t>
  </si>
  <si>
    <t>Weitz + PGAL</t>
  </si>
  <si>
    <t>Evaluator 6</t>
  </si>
  <si>
    <t>Evaluator 7</t>
  </si>
  <si>
    <t>RFQ730-24069 Freshman Student Housing Step 1 REV</t>
  </si>
  <si>
    <t>University of Houston Evaluation Matrix $1 Million+</t>
  </si>
  <si>
    <t>RFQ730-24069 Freshman Student Housing Step 1</t>
  </si>
  <si>
    <t>Name</t>
  </si>
  <si>
    <t>Evaluation Due Date</t>
  </si>
  <si>
    <t>7/12/2024 @ 5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</si>
  <si>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</si>
  <si>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</si>
  <si>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</si>
  <si>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</si>
  <si>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</si>
  <si>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</si>
  <si>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</si>
  <si>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</si>
  <si>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</si>
  <si>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Relevant Experience and Capabilities (Section 4.3)</t>
  </si>
  <si>
    <t>Qualifications of Project Team (Section 4.4)</t>
  </si>
  <si>
    <t>Quality of Design (Section 4.5)</t>
  </si>
  <si>
    <t>Respondent’s Ability to Provide Design Build Services (Section 4.6)</t>
  </si>
  <si>
    <t>Respondent’s Efforts to Attain HUB/MWBE Participation Goal (Section 4.7)
*ONLY HUB WILL SCORE**</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</si>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</sst>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trike/>
      <sz val="12"/>
      <color rgb="FFFF0000"/>
      <name val="Arial"/>
      <family val="2"/>
    </font>
    <font>
      <b/>
      <sz val="11"/>
      <color rgb="FFFF0000"/>
      <name val="Arial"/>
      <family val="2"/>
    </font>
    <font>
      <sz val="8"/>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sz val="8"/>
      <color rgb="FFFF0000"/>
      <name val="Arial"/>
      <family val="2"/>
    </font>
    <font>
      <b/>
      <sz val="8"/>
      <name val="Arial"/>
      <family val="2"/>
    </font>
    <font>
      <b/>
      <sz val="10"/>
      <color rgb="FF000000"/>
      <name val="Arial"/>
      <family val="2"/>
    </font>
    <font>
      <u/>
      <sz val="9"/>
      <color theme="1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indexed="64"/>
      </left>
      <right/>
      <top style="medium">
        <color indexed="64"/>
      </top>
      <bottom/>
      <diagonal/>
    </border>
    <border>
      <left style="medium">
        <color auto="1"/>
      </left>
      <right style="medium">
        <color indexed="64"/>
      </right>
      <top style="medium">
        <color indexed="64"/>
      </top>
      <bottom/>
      <diagonal/>
    </border>
    <border>
      <left style="medium">
        <color auto="1"/>
      </left>
      <right style="medium">
        <color indexed="64"/>
      </right>
      <top/>
      <bottom style="hair">
        <color auto="1"/>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3">
    <xf numFmtId="0" fontId="0" fillId="0" borderId="0"/>
    <xf numFmtId="44" fontId="23" fillId="0" borderId="0" applyFont="0" applyFill="0" applyBorder="0" applyAlignment="0" applyProtection="0"/>
    <xf numFmtId="0" fontId="23" fillId="0" borderId="0"/>
    <xf numFmtId="0" fontId="20" fillId="0" borderId="0"/>
    <xf numFmtId="0" fontId="20" fillId="0" borderId="0"/>
    <xf numFmtId="0" fontId="23" fillId="2" borderId="1" applyNumberFormat="0" applyFont="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24" fillId="2" borderId="1" applyNumberFormat="0" applyFont="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23" fillId="0" borderId="0"/>
    <xf numFmtId="0" fontId="23" fillId="2" borderId="1" applyNumberFormat="0" applyFont="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23" fillId="0" borderId="0"/>
    <xf numFmtId="0" fontId="23" fillId="2" borderId="1" applyNumberFormat="0" applyFont="0" applyAlignment="0" applyProtection="0"/>
    <xf numFmtId="0" fontId="11" fillId="0" borderId="0"/>
    <xf numFmtId="0" fontId="10" fillId="0" borderId="0"/>
    <xf numFmtId="0" fontId="10" fillId="0" borderId="0"/>
    <xf numFmtId="0" fontId="9" fillId="0" borderId="0"/>
    <xf numFmtId="0" fontId="9" fillId="0" borderId="0"/>
    <xf numFmtId="0" fontId="8" fillId="0" borderId="0"/>
    <xf numFmtId="43" fontId="23" fillId="0" borderId="0" applyFont="0" applyFill="0" applyBorder="0" applyAlignment="0" applyProtection="0"/>
    <xf numFmtId="0" fontId="7" fillId="0" borderId="0"/>
    <xf numFmtId="44" fontId="49"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5" fillId="0" borderId="0" applyNumberFormat="0" applyFill="0" applyBorder="0" applyAlignment="0" applyProtection="0"/>
  </cellStyleXfs>
  <cellXfs count="104">
    <xf numFmtId="0" fontId="0" fillId="0" borderId="0" xfId="0"/>
    <xf numFmtId="0" fontId="21" fillId="0" borderId="0" xfId="0" applyFont="1"/>
    <xf numFmtId="0" fontId="23" fillId="0" borderId="0" xfId="0" applyFont="1"/>
    <xf numFmtId="0" fontId="21" fillId="0" borderId="0" xfId="0" applyFont="1" applyAlignment="1">
      <alignment horizontal="left"/>
    </xf>
    <xf numFmtId="0" fontId="42" fillId="0" borderId="0" xfId="0" applyFont="1" applyAlignment="1">
      <alignment horizontal="left"/>
    </xf>
    <xf numFmtId="0" fontId="23" fillId="0" borderId="0" xfId="98"/>
    <xf numFmtId="0" fontId="42" fillId="24" borderId="0" xfId="0" applyFont="1" applyFill="1"/>
    <xf numFmtId="0" fontId="43" fillId="24" borderId="0" xfId="0" applyFont="1" applyFill="1"/>
    <xf numFmtId="0" fontId="22" fillId="24" borderId="0" xfId="0" applyFont="1" applyFill="1"/>
    <xf numFmtId="0" fontId="42" fillId="24" borderId="0" xfId="0" applyFont="1" applyFill="1" applyAlignment="1">
      <alignment horizontal="left"/>
    </xf>
    <xf numFmtId="0" fontId="21" fillId="24" borderId="0" xfId="0" applyFont="1" applyFill="1"/>
    <xf numFmtId="0" fontId="21" fillId="24" borderId="0" xfId="0" applyFont="1" applyFill="1" applyAlignment="1">
      <alignment horizontal="left" vertical="center"/>
    </xf>
    <xf numFmtId="0" fontId="21" fillId="24" borderId="0" xfId="0" applyFont="1" applyFill="1" applyAlignment="1">
      <alignment horizontal="right" textRotation="90" wrapText="1"/>
    </xf>
    <xf numFmtId="0" fontId="21" fillId="24" borderId="0" xfId="0" applyFont="1" applyFill="1" applyAlignment="1">
      <alignment horizontal="center" vertical="center"/>
    </xf>
    <xf numFmtId="0" fontId="22" fillId="24" borderId="11" xfId="0" applyFont="1" applyFill="1" applyBorder="1" applyAlignment="1">
      <alignment horizontal="left"/>
    </xf>
    <xf numFmtId="2" fontId="22" fillId="24" borderId="12" xfId="0" applyNumberFormat="1" applyFont="1" applyFill="1" applyBorder="1"/>
    <xf numFmtId="2" fontId="22" fillId="24" borderId="11" xfId="0" applyNumberFormat="1" applyFont="1" applyFill="1" applyBorder="1"/>
    <xf numFmtId="4" fontId="50" fillId="24" borderId="15" xfId="0" applyNumberFormat="1" applyFont="1" applyFill="1" applyBorder="1" applyAlignment="1">
      <alignment horizontal="right"/>
    </xf>
    <xf numFmtId="0" fontId="51" fillId="24" borderId="0" xfId="0" applyFont="1" applyFill="1"/>
    <xf numFmtId="0" fontId="50" fillId="24" borderId="0" xfId="0" applyFont="1" applyFill="1"/>
    <xf numFmtId="0" fontId="42" fillId="24" borderId="13" xfId="0" applyFont="1" applyFill="1" applyBorder="1" applyAlignment="1">
      <alignment horizontal="right" textRotation="90" wrapText="1"/>
    </xf>
    <xf numFmtId="0" fontId="42" fillId="24" borderId="14" xfId="0" applyFont="1" applyFill="1" applyBorder="1" applyAlignment="1">
      <alignment horizontal="right" textRotation="90" wrapText="1"/>
    </xf>
    <xf numFmtId="0" fontId="42" fillId="24" borderId="0" xfId="0" applyFont="1" applyFill="1" applyAlignment="1">
      <alignment horizontal="right" textRotation="90" wrapText="1"/>
    </xf>
    <xf numFmtId="0" fontId="42" fillId="25" borderId="14" xfId="0" applyFont="1" applyFill="1" applyBorder="1" applyAlignment="1">
      <alignment horizontal="right" textRotation="90" wrapText="1"/>
    </xf>
    <xf numFmtId="0" fontId="22" fillId="25" borderId="15" xfId="0" applyFont="1" applyFill="1" applyBorder="1" applyAlignment="1">
      <alignment horizontal="right"/>
    </xf>
    <xf numFmtId="0" fontId="52" fillId="24" borderId="14" xfId="0" applyFont="1" applyFill="1" applyBorder="1" applyAlignment="1">
      <alignment horizontal="right" textRotation="90" wrapText="1"/>
    </xf>
    <xf numFmtId="0" fontId="52" fillId="24" borderId="17" xfId="0" applyFont="1" applyFill="1" applyBorder="1" applyAlignment="1">
      <alignment horizontal="right" textRotation="90" wrapText="1"/>
    </xf>
    <xf numFmtId="0" fontId="52" fillId="24" borderId="20" xfId="0" applyFont="1" applyFill="1" applyBorder="1" applyAlignment="1">
      <alignment horizontal="right" textRotation="90" wrapText="1"/>
    </xf>
    <xf numFmtId="0" fontId="22" fillId="0" borderId="15" xfId="0" applyFont="1" applyBorder="1" applyAlignment="1">
      <alignment horizontal="right"/>
    </xf>
    <xf numFmtId="0" fontId="42" fillId="0" borderId="0" xfId="0" applyFont="1" applyAlignment="1">
      <alignment horizontal="right" textRotation="90" wrapText="1"/>
    </xf>
    <xf numFmtId="2" fontId="22" fillId="0" borderId="15" xfId="0" applyNumberFormat="1" applyFont="1" applyBorder="1" applyAlignment="1">
      <alignment horizontal="right"/>
    </xf>
    <xf numFmtId="0" fontId="21" fillId="24" borderId="16" xfId="0" applyFont="1" applyFill="1" applyBorder="1" applyAlignment="1">
      <alignment horizontal="left"/>
    </xf>
    <xf numFmtId="2" fontId="50" fillId="24" borderId="19" xfId="0" applyNumberFormat="1" applyFont="1" applyFill="1" applyBorder="1"/>
    <xf numFmtId="4" fontId="50" fillId="24" borderId="18" xfId="0" applyNumberFormat="1" applyFont="1" applyFill="1" applyBorder="1" applyAlignment="1">
      <alignment horizontal="right"/>
    </xf>
    <xf numFmtId="0" fontId="46" fillId="0" borderId="10" xfId="113" applyFont="1" applyBorder="1" applyAlignment="1">
      <alignment horizontal="right"/>
    </xf>
    <xf numFmtId="0" fontId="48" fillId="0" borderId="10" xfId="113" applyFont="1" applyBorder="1" applyAlignment="1">
      <alignment horizontal="right"/>
    </xf>
    <xf numFmtId="0" fontId="47" fillId="0" borderId="0" xfId="98" applyFont="1"/>
    <xf numFmtId="0" fontId="22" fillId="26" borderId="11" xfId="0" applyFont="1" applyFill="1" applyBorder="1" applyAlignment="1">
      <alignment horizontal="left"/>
    </xf>
    <xf numFmtId="2" fontId="22" fillId="26" borderId="12" xfId="0" applyNumberFormat="1" applyFont="1" applyFill="1" applyBorder="1"/>
    <xf numFmtId="2" fontId="22" fillId="26" borderId="11" xfId="0" applyNumberFormat="1" applyFont="1" applyFill="1" applyBorder="1"/>
    <xf numFmtId="2" fontId="50" fillId="26" borderId="19" xfId="0" applyNumberFormat="1" applyFont="1" applyFill="1" applyBorder="1"/>
    <xf numFmtId="4" fontId="50" fillId="26" borderId="18" xfId="0" applyNumberFormat="1" applyFont="1" applyFill="1" applyBorder="1" applyAlignment="1">
      <alignment horizontal="right"/>
    </xf>
    <xf numFmtId="0" fontId="22" fillId="26" borderId="15" xfId="0" applyFont="1" applyFill="1" applyBorder="1" applyAlignment="1">
      <alignment horizontal="right"/>
    </xf>
    <xf numFmtId="0" fontId="42" fillId="26" borderId="0" xfId="0" applyFont="1" applyFill="1" applyAlignment="1">
      <alignment horizontal="right" textRotation="90" wrapText="1"/>
    </xf>
    <xf numFmtId="2" fontId="22" fillId="26" borderId="15" xfId="0" applyNumberFormat="1" applyFont="1" applyFill="1" applyBorder="1" applyAlignment="1">
      <alignment horizontal="right"/>
    </xf>
    <xf numFmtId="4" fontId="50" fillId="26" borderId="15" xfId="0" applyNumberFormat="1" applyFont="1" applyFill="1" applyBorder="1" applyAlignment="1">
      <alignment horizontal="right"/>
    </xf>
    <xf numFmtId="0" fontId="21" fillId="26" borderId="0" xfId="0" applyFont="1" applyFill="1" applyAlignment="1">
      <alignment horizontal="right" textRotation="90" wrapText="1"/>
    </xf>
    <xf numFmtId="0" fontId="22" fillId="26" borderId="0" xfId="0" applyFont="1" applyFill="1"/>
    <xf numFmtId="0" fontId="46" fillId="0" borderId="0" xfId="98" applyFont="1" applyAlignment="1">
      <alignment horizontal="left"/>
    </xf>
    <xf numFmtId="0" fontId="45" fillId="0" borderId="10" xfId="113" applyFont="1" applyBorder="1" applyAlignment="1">
      <alignment horizontal="center"/>
    </xf>
    <xf numFmtId="0" fontId="42" fillId="26" borderId="0" xfId="0" applyFont="1" applyFill="1" applyAlignment="1">
      <alignment horizontal="left"/>
    </xf>
    <xf numFmtId="0" fontId="21" fillId="24" borderId="16" xfId="0" applyFont="1" applyFill="1" applyBorder="1" applyAlignment="1">
      <alignment horizontal="left"/>
    </xf>
    <xf numFmtId="0" fontId="21" fillId="24" borderId="0" xfId="98" applyFont="1" applyFill="1" applyAlignment="1">
      <alignment horizontal="left" wrapText="1"/>
    </xf>
    <xf numFmtId="0" fontId="21" fillId="24" borderId="0" xfId="98" applyFont="1" applyFill="1" applyAlignment="1">
      <alignment wrapText="1"/>
    </xf>
    <xf numFmtId="0" fontId="23" fillId="24" borderId="0" xfId="98" applyFill="1"/>
    <xf numFmtId="0" fontId="21" fillId="0" borderId="0" xfId="98" applyFont="1" applyAlignment="1">
      <alignment horizontal="left"/>
    </xf>
    <xf numFmtId="0" fontId="22" fillId="24" borderId="0" xfId="98" applyFont="1" applyFill="1"/>
    <xf numFmtId="0" fontId="45" fillId="24" borderId="0" xfId="121" applyFont="1" applyFill="1" applyAlignment="1">
      <alignment horizontal="left"/>
    </xf>
    <xf numFmtId="0" fontId="23" fillId="26" borderId="0" xfId="121" applyFont="1" applyFill="1" applyAlignment="1">
      <alignment horizontal="center"/>
    </xf>
    <xf numFmtId="164" fontId="54" fillId="24" borderId="0" xfId="121" applyNumberFormat="1" applyFont="1" applyFill="1" applyAlignment="1">
      <alignment horizontal="center"/>
    </xf>
    <xf numFmtId="0" fontId="54" fillId="24" borderId="0" xfId="121" applyFont="1" applyFill="1"/>
    <xf numFmtId="0" fontId="56" fillId="24" borderId="0" xfId="122" applyFont="1" applyFill="1" applyAlignment="1">
      <alignment horizontal="left" wrapText="1"/>
    </xf>
    <xf numFmtId="0" fontId="56" fillId="24" borderId="0" xfId="122" applyFont="1" applyFill="1" applyAlignment="1">
      <alignment wrapText="1"/>
    </xf>
    <xf numFmtId="0" fontId="23" fillId="26" borderId="16" xfId="98" applyFill="1" applyBorder="1" applyAlignment="1">
      <alignment horizontal="center" wrapText="1"/>
    </xf>
    <xf numFmtId="0" fontId="57" fillId="24" borderId="0" xfId="98" applyFont="1" applyFill="1" applyAlignment="1">
      <alignment horizontal="left" wrapText="1"/>
    </xf>
    <xf numFmtId="0" fontId="56" fillId="24" borderId="0" xfId="122" applyFont="1" applyFill="1" applyAlignment="1">
      <alignment horizontal="left"/>
    </xf>
    <xf numFmtId="0" fontId="56" fillId="24" borderId="0" xfId="122" applyFont="1" applyFill="1" applyAlignment="1"/>
    <xf numFmtId="0" fontId="56" fillId="24" borderId="0" xfId="122" applyFont="1" applyFill="1" applyAlignment="1">
      <alignment horizontal="left"/>
    </xf>
    <xf numFmtId="0" fontId="23" fillId="24" borderId="0" xfId="98" applyFill="1" applyAlignment="1">
      <alignment horizontal="center"/>
    </xf>
    <xf numFmtId="0" fontId="46" fillId="28" borderId="13" xfId="98" applyFont="1" applyFill="1" applyBorder="1" applyAlignment="1">
      <alignment horizontal="left"/>
    </xf>
    <xf numFmtId="0" fontId="46" fillId="28" borderId="21" xfId="98" applyFont="1" applyFill="1" applyBorder="1" applyAlignment="1">
      <alignment horizontal="left"/>
    </xf>
    <xf numFmtId="0" fontId="46" fillId="28" borderId="17" xfId="98" applyFont="1" applyFill="1" applyBorder="1" applyAlignment="1">
      <alignment horizontal="left"/>
    </xf>
    <xf numFmtId="0" fontId="44" fillId="24" borderId="13" xfId="98" applyFont="1" applyFill="1" applyBorder="1" applyAlignment="1">
      <alignment horizontal="left" vertical="top" wrapText="1"/>
    </xf>
    <xf numFmtId="0" fontId="44" fillId="24" borderId="21" xfId="98" applyFont="1" applyFill="1" applyBorder="1" applyAlignment="1">
      <alignment horizontal="left" vertical="top" wrapText="1"/>
    </xf>
    <xf numFmtId="0" fontId="44" fillId="24" borderId="17" xfId="98" applyFont="1" applyFill="1" applyBorder="1" applyAlignment="1">
      <alignment horizontal="left" vertical="top" wrapText="1"/>
    </xf>
    <xf numFmtId="0" fontId="58" fillId="24" borderId="13" xfId="98" applyFont="1" applyFill="1" applyBorder="1" applyAlignment="1">
      <alignment horizontal="left" vertical="top" wrapText="1"/>
    </xf>
    <xf numFmtId="0" fontId="59" fillId="24" borderId="0" xfId="98" applyFont="1" applyFill="1" applyAlignment="1">
      <alignment wrapText="1"/>
    </xf>
    <xf numFmtId="0" fontId="59" fillId="29" borderId="22" xfId="98" applyFont="1" applyFill="1" applyBorder="1" applyAlignment="1">
      <alignment horizontal="center" wrapText="1"/>
    </xf>
    <xf numFmtId="0" fontId="59" fillId="29" borderId="23" xfId="98" applyFont="1" applyFill="1" applyBorder="1" applyAlignment="1">
      <alignment horizontal="center" wrapText="1"/>
    </xf>
    <xf numFmtId="0" fontId="59" fillId="29" borderId="24" xfId="98" applyFont="1" applyFill="1" applyBorder="1" applyAlignment="1">
      <alignment horizontal="center" wrapText="1"/>
    </xf>
    <xf numFmtId="0" fontId="59" fillId="24" borderId="0" xfId="98" applyFont="1" applyFill="1" applyAlignment="1">
      <alignment horizontal="center" wrapText="1"/>
    </xf>
    <xf numFmtId="0" fontId="57" fillId="24" borderId="11" xfId="98" applyFont="1" applyFill="1" applyBorder="1" applyAlignment="1">
      <alignment wrapText="1"/>
    </xf>
    <xf numFmtId="0" fontId="23" fillId="26" borderId="12" xfId="98" applyFill="1" applyBorder="1" applyAlignment="1">
      <alignment horizontal="center"/>
    </xf>
    <xf numFmtId="0" fontId="23" fillId="26" borderId="11" xfId="98" applyFill="1" applyBorder="1" applyAlignment="1">
      <alignment horizontal="center"/>
    </xf>
    <xf numFmtId="0" fontId="23" fillId="26" borderId="18" xfId="98" applyFill="1" applyBorder="1" applyAlignment="1">
      <alignment horizontal="center"/>
    </xf>
    <xf numFmtId="0" fontId="23" fillId="28" borderId="12" xfId="98" applyFill="1" applyBorder="1" applyAlignment="1">
      <alignment horizontal="center"/>
    </xf>
    <xf numFmtId="0" fontId="23" fillId="28" borderId="11" xfId="98" applyFill="1" applyBorder="1" applyAlignment="1">
      <alignment horizontal="center"/>
    </xf>
    <xf numFmtId="0" fontId="23" fillId="28" borderId="18" xfId="98" applyFill="1" applyBorder="1" applyAlignment="1">
      <alignment horizontal="center"/>
    </xf>
    <xf numFmtId="0" fontId="57" fillId="24" borderId="25" xfId="98" applyFont="1" applyFill="1" applyBorder="1" applyAlignment="1">
      <alignment wrapText="1"/>
    </xf>
    <xf numFmtId="0" fontId="23" fillId="26" borderId="26" xfId="98" applyFill="1" applyBorder="1" applyAlignment="1">
      <alignment horizontal="center"/>
    </xf>
    <xf numFmtId="0" fontId="23" fillId="26" borderId="25" xfId="98" applyFill="1" applyBorder="1" applyAlignment="1">
      <alignment horizontal="center"/>
    </xf>
    <xf numFmtId="0" fontId="23" fillId="26" borderId="27" xfId="98" applyFill="1" applyBorder="1" applyAlignment="1">
      <alignment horizontal="center"/>
    </xf>
    <xf numFmtId="0" fontId="23" fillId="28" borderId="26" xfId="98" applyFill="1" applyBorder="1" applyAlignment="1">
      <alignment horizontal="center"/>
    </xf>
    <xf numFmtId="0" fontId="23" fillId="28" borderId="25" xfId="98" applyFill="1" applyBorder="1" applyAlignment="1">
      <alignment horizontal="center"/>
    </xf>
    <xf numFmtId="0" fontId="23" fillId="28" borderId="27" xfId="98" applyFill="1" applyBorder="1" applyAlignment="1">
      <alignment horizontal="center"/>
    </xf>
    <xf numFmtId="0" fontId="23" fillId="27" borderId="0" xfId="98" applyFill="1"/>
    <xf numFmtId="0" fontId="23" fillId="27" borderId="28" xfId="98" applyFill="1" applyBorder="1"/>
    <xf numFmtId="0" fontId="23" fillId="24" borderId="10" xfId="98" applyFill="1" applyBorder="1"/>
    <xf numFmtId="0" fontId="48" fillId="24" borderId="0" xfId="98" applyFont="1" applyFill="1"/>
    <xf numFmtId="0" fontId="23" fillId="24" borderId="0" xfId="98" applyFill="1" applyAlignment="1">
      <alignment wrapText="1"/>
    </xf>
    <xf numFmtId="0" fontId="60" fillId="0" borderId="0" xfId="121" applyFont="1" applyAlignment="1">
      <alignment horizontal="left"/>
    </xf>
    <xf numFmtId="0" fontId="57" fillId="24" borderId="0" xfId="98" applyFont="1" applyFill="1"/>
    <xf numFmtId="0" fontId="61" fillId="24" borderId="0" xfId="122" applyFont="1" applyFill="1"/>
    <xf numFmtId="0" fontId="44" fillId="24" borderId="0" xfId="98" applyFont="1" applyFill="1"/>
  </cellXfs>
  <cellStyles count="12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22" xr:uid="{17F7B918-A5E0-48C1-8797-289CBF180F5D}"/>
    <cellStyle name="Input 2" xfId="81" xr:uid="{00000000-0005-0000-0000-000045000000}"/>
    <cellStyle name="Input 3" xfId="39" xr:uid="{00000000-0005-0000-0000-000046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15" xr:uid="{180478DB-A48D-4646-BA24-E7A8CC364B1D}"/>
    <cellStyle name="Normal 11" xfId="118" xr:uid="{D7DF3AB0-5278-4085-A608-5C3C3CD145BE}"/>
    <cellStyle name="Normal 12" xfId="121" xr:uid="{D50D21FE-EB85-4E87-BDD7-BE8C8DABBC8E}"/>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13" xr:uid="{2F5F75E6-480D-4823-9517-DEA6D1F850D2}"/>
    <cellStyle name="Normal 4 15" xfId="116" xr:uid="{1990CA32-334C-48A8-984C-4CB7C6B69798}"/>
    <cellStyle name="Normal 4 16" xfId="119" xr:uid="{6444EE22-93B2-47B2-B80A-C19C5B31A012}"/>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F790B87B-C6DF-42AE-89FC-68C4C85104A3}"/>
    <cellStyle name="Note 2" xfId="5" xr:uid="{00000000-0005-0000-0000-000064000000}"/>
    <cellStyle name="Note 3" xfId="89" xr:uid="{00000000-0005-0000-0000-000065000000}"/>
    <cellStyle name="Note 4" xfId="42" xr:uid="{00000000-0005-0000-0000-000066000000}"/>
    <cellStyle name="Note 4 2" xfId="99" xr:uid="{00000000-0005-0000-0000-000067000000}"/>
    <cellStyle name="Output 2" xfId="84" xr:uid="{00000000-0005-0000-0000-000068000000}"/>
    <cellStyle name="Output 3" xfId="43" xr:uid="{00000000-0005-0000-0000-000069000000}"/>
    <cellStyle name="Percent 2" xfId="114" xr:uid="{0824DA55-3D31-423F-8251-8127AC184C28}"/>
    <cellStyle name="Percent 3" xfId="117" xr:uid="{7BEA8F03-F548-464D-9816-6B825F45B27D}"/>
    <cellStyle name="Percent 4" xfId="120" xr:uid="{9E8AEAE4-96DF-417E-96A1-7BD0334DAE0E}"/>
    <cellStyle name="Title 2" xfId="85" xr:uid="{00000000-0005-0000-0000-00006A000000}"/>
    <cellStyle name="Title 3" xfId="44" xr:uid="{00000000-0005-0000-0000-00006B000000}"/>
    <cellStyle name="Total 2" xfId="86" xr:uid="{00000000-0005-0000-0000-00006C000000}"/>
    <cellStyle name="Total 3" xfId="45" xr:uid="{00000000-0005-0000-0000-00006D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5FC98AA4-23AB-497E-AA56-E482B49102CB}"/>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21"/>
  <sheetViews>
    <sheetView workbookViewId="0">
      <selection activeCell="G20" sqref="G20"/>
    </sheetView>
  </sheetViews>
  <sheetFormatPr defaultRowHeight="12.75" x14ac:dyDescent="0.2"/>
  <cols>
    <col min="1" max="1" width="28.85546875" bestFit="1" customWidth="1"/>
    <col min="2" max="3" width="8.85546875" customWidth="1"/>
    <col min="4" max="8" width="13.5703125" customWidth="1"/>
    <col min="9" max="9" width="12.42578125" bestFit="1" customWidth="1"/>
  </cols>
  <sheetData>
    <row r="1" spans="1:9" ht="15.75" x14ac:dyDescent="0.25">
      <c r="A1" s="4" t="s">
        <v>0</v>
      </c>
      <c r="B1" s="3"/>
      <c r="C1" s="1"/>
      <c r="D1" s="1"/>
      <c r="E1" s="1"/>
      <c r="F1" s="1"/>
      <c r="G1" s="1"/>
      <c r="H1" s="1"/>
      <c r="I1" s="1"/>
    </row>
    <row r="2" spans="1:9" ht="15.75" x14ac:dyDescent="0.25">
      <c r="A2" s="1"/>
    </row>
    <row r="3" spans="1:9" s="2" customFormat="1" x14ac:dyDescent="0.2">
      <c r="A3" s="49"/>
      <c r="B3" s="49"/>
      <c r="C3" s="49"/>
      <c r="D3" s="34" t="s">
        <v>6</v>
      </c>
      <c r="E3" s="34" t="s">
        <v>7</v>
      </c>
      <c r="F3" s="34" t="s">
        <v>8</v>
      </c>
      <c r="G3" s="34" t="s">
        <v>9</v>
      </c>
      <c r="H3" s="34" t="s">
        <v>10</v>
      </c>
      <c r="I3" s="35" t="s">
        <v>22</v>
      </c>
    </row>
    <row r="4" spans="1:9" x14ac:dyDescent="0.2">
      <c r="A4" s="48" t="s">
        <v>23</v>
      </c>
      <c r="B4" s="48"/>
      <c r="C4" s="48"/>
      <c r="D4" s="5">
        <v>27.599999999999998</v>
      </c>
      <c r="E4" s="5">
        <v>27.599999999999998</v>
      </c>
      <c r="F4" s="5">
        <v>12.899999999999999</v>
      </c>
      <c r="G4" s="5">
        <v>13.200000000000001</v>
      </c>
      <c r="H4" s="5">
        <v>0</v>
      </c>
      <c r="I4" s="36">
        <f>SUM(D4:H4)</f>
        <v>81.3</v>
      </c>
    </row>
    <row r="5" spans="1:9" x14ac:dyDescent="0.2">
      <c r="A5" s="48" t="s">
        <v>24</v>
      </c>
      <c r="B5" s="48"/>
      <c r="C5" s="48"/>
      <c r="D5" s="5">
        <v>22.200000000000003</v>
      </c>
      <c r="E5" s="5">
        <v>21.6</v>
      </c>
      <c r="F5" s="5">
        <v>11.7</v>
      </c>
      <c r="G5" s="5">
        <v>11.100000000000001</v>
      </c>
      <c r="H5" s="5">
        <v>0</v>
      </c>
      <c r="I5" s="36">
        <f t="shared" ref="I5:I8" si="0">SUM(D5:H5)</f>
        <v>66.599999999999994</v>
      </c>
    </row>
    <row r="6" spans="1:9" x14ac:dyDescent="0.2">
      <c r="A6" s="48" t="s">
        <v>25</v>
      </c>
      <c r="B6" s="48"/>
      <c r="C6" s="48"/>
      <c r="D6" s="5">
        <v>24.599999999999998</v>
      </c>
      <c r="E6" s="5">
        <v>24.599999999999998</v>
      </c>
      <c r="F6" s="5">
        <v>12</v>
      </c>
      <c r="G6" s="5">
        <v>12</v>
      </c>
      <c r="H6" s="5">
        <v>0</v>
      </c>
      <c r="I6" s="36">
        <f t="shared" si="0"/>
        <v>73.199999999999989</v>
      </c>
    </row>
    <row r="7" spans="1:9" x14ac:dyDescent="0.2">
      <c r="A7" s="48" t="s">
        <v>26</v>
      </c>
      <c r="B7" s="48"/>
      <c r="C7" s="48"/>
      <c r="D7" s="5">
        <v>18.600000000000001</v>
      </c>
      <c r="E7" s="5">
        <v>21</v>
      </c>
      <c r="F7" s="5">
        <v>12.899999999999999</v>
      </c>
      <c r="G7" s="5">
        <v>10.5</v>
      </c>
      <c r="H7" s="5">
        <v>0</v>
      </c>
      <c r="I7" s="36">
        <f t="shared" si="0"/>
        <v>63</v>
      </c>
    </row>
    <row r="8" spans="1:9" x14ac:dyDescent="0.2">
      <c r="A8" s="48" t="s">
        <v>27</v>
      </c>
      <c r="B8" s="48"/>
      <c r="C8" s="48"/>
      <c r="D8" s="5">
        <v>26.400000000000002</v>
      </c>
      <c r="E8" s="5">
        <v>25.799999999999997</v>
      </c>
      <c r="F8" s="5">
        <v>12.899999999999999</v>
      </c>
      <c r="G8" s="5">
        <v>13.200000000000001</v>
      </c>
      <c r="H8" s="5">
        <v>0</v>
      </c>
      <c r="I8" s="36">
        <f t="shared" si="0"/>
        <v>78.3</v>
      </c>
    </row>
    <row r="11" spans="1:9" x14ac:dyDescent="0.2">
      <c r="B11" s="5"/>
      <c r="C11" s="5"/>
      <c r="D11" s="5"/>
      <c r="E11" s="5"/>
      <c r="F11" s="5"/>
      <c r="G11" s="5"/>
    </row>
    <row r="12" spans="1:9" x14ac:dyDescent="0.2">
      <c r="B12" s="5"/>
      <c r="C12" s="5"/>
      <c r="D12" s="5"/>
      <c r="E12" s="5"/>
      <c r="F12" s="5"/>
      <c r="G12" s="5"/>
    </row>
    <row r="13" spans="1:9" x14ac:dyDescent="0.2">
      <c r="B13" s="5"/>
      <c r="C13" s="5"/>
      <c r="D13" s="5"/>
      <c r="E13" s="5"/>
      <c r="F13" s="5"/>
      <c r="G13" s="5"/>
    </row>
    <row r="14" spans="1:9" x14ac:dyDescent="0.2">
      <c r="B14" s="5"/>
      <c r="C14" s="5"/>
      <c r="D14" s="5"/>
      <c r="E14" s="5"/>
      <c r="F14" s="5"/>
      <c r="G14" s="5"/>
    </row>
    <row r="15" spans="1:9" x14ac:dyDescent="0.2">
      <c r="B15" s="5"/>
      <c r="C15" s="5"/>
      <c r="D15" s="5"/>
      <c r="E15" s="5"/>
      <c r="F15" s="5"/>
      <c r="G15" s="5"/>
    </row>
    <row r="16" spans="1:9"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sheetData>
  <mergeCells count="6">
    <mergeCell ref="A6:C6"/>
    <mergeCell ref="A7:C7"/>
    <mergeCell ref="A8:C8"/>
    <mergeCell ref="A3:C3"/>
    <mergeCell ref="A4:C4"/>
    <mergeCell ref="A5:C5"/>
  </mergeCells>
  <phoneticPr fontId="44" type="noConversion"/>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93DB-8B7A-4217-956A-FAE2C34C3993}">
  <dimension ref="A1:P50"/>
  <sheetViews>
    <sheetView zoomScaleNormal="100" workbookViewId="0">
      <selection activeCell="J28" sqref="J28"/>
    </sheetView>
  </sheetViews>
  <sheetFormatPr defaultColWidth="9.140625" defaultRowHeight="12.75" x14ac:dyDescent="0.2"/>
  <cols>
    <col min="1" max="1" width="20.7109375" style="54" customWidth="1"/>
    <col min="2" max="16" width="9.5703125" style="54" customWidth="1"/>
    <col min="17" max="16384" width="9.140625" style="54"/>
  </cols>
  <sheetData>
    <row r="1" spans="1:16" ht="15.75" customHeight="1" x14ac:dyDescent="0.25">
      <c r="A1" s="52" t="s">
        <v>31</v>
      </c>
      <c r="B1" s="52"/>
      <c r="C1" s="52"/>
      <c r="D1" s="52"/>
      <c r="E1" s="52"/>
      <c r="F1" s="52"/>
      <c r="G1" s="52"/>
      <c r="H1" s="52"/>
      <c r="I1" s="52"/>
      <c r="J1" s="53"/>
    </row>
    <row r="2" spans="1:16" ht="15.75" x14ac:dyDescent="0.25">
      <c r="A2" s="55" t="s">
        <v>32</v>
      </c>
      <c r="B2" s="55"/>
      <c r="C2" s="55"/>
      <c r="D2" s="55"/>
      <c r="E2" s="55"/>
      <c r="F2" s="55"/>
      <c r="G2" s="55"/>
      <c r="H2" s="55"/>
      <c r="I2" s="55"/>
      <c r="J2" s="56"/>
    </row>
    <row r="3" spans="1:16" x14ac:dyDescent="0.2">
      <c r="A3" s="57" t="s">
        <v>33</v>
      </c>
      <c r="B3" s="58"/>
      <c r="C3" s="58"/>
      <c r="D3" s="58"/>
    </row>
    <row r="4" spans="1:16" ht="15" customHeight="1" x14ac:dyDescent="0.2">
      <c r="A4" s="57" t="s">
        <v>34</v>
      </c>
      <c r="B4" s="59" t="s">
        <v>35</v>
      </c>
      <c r="C4" s="59"/>
      <c r="D4" s="59"/>
      <c r="E4" s="60"/>
    </row>
    <row r="5" spans="1:16" ht="20.25" customHeight="1" x14ac:dyDescent="0.25">
      <c r="A5" s="61" t="s">
        <v>36</v>
      </c>
      <c r="B5" s="61"/>
      <c r="C5" s="62"/>
      <c r="D5" s="62"/>
      <c r="E5" s="62"/>
      <c r="F5" s="62"/>
      <c r="G5" s="62"/>
    </row>
    <row r="6" spans="1:16" ht="27" customHeight="1" thickBot="1" x14ac:dyDescent="0.25">
      <c r="A6" s="63"/>
      <c r="B6" s="64" t="s">
        <v>37</v>
      </c>
      <c r="C6" s="64"/>
      <c r="D6" s="64"/>
      <c r="E6" s="64"/>
      <c r="F6" s="64"/>
      <c r="G6" s="64"/>
      <c r="H6" s="64"/>
      <c r="I6" s="64"/>
    </row>
    <row r="7" spans="1:16" ht="20.25" customHeight="1" x14ac:dyDescent="0.25">
      <c r="A7" s="65" t="s">
        <v>38</v>
      </c>
      <c r="B7" s="65"/>
      <c r="C7" s="66"/>
      <c r="D7" s="67"/>
      <c r="E7" s="67"/>
      <c r="F7" s="67"/>
      <c r="G7" s="67"/>
    </row>
    <row r="8" spans="1:16" ht="27" customHeight="1" thickBot="1" x14ac:dyDescent="0.25">
      <c r="A8" s="63"/>
      <c r="B8" s="64" t="s">
        <v>39</v>
      </c>
      <c r="C8" s="64"/>
      <c r="D8" s="64"/>
      <c r="E8" s="64"/>
      <c r="F8" s="64"/>
      <c r="G8" s="64"/>
      <c r="H8" s="64"/>
      <c r="I8" s="64"/>
    </row>
    <row r="9" spans="1:16" ht="15" customHeight="1" x14ac:dyDescent="0.2"/>
    <row r="10" spans="1:16" ht="15" customHeight="1" x14ac:dyDescent="0.2"/>
    <row r="11" spans="1:16" ht="11.25" customHeight="1" thickBot="1" x14ac:dyDescent="0.25"/>
    <row r="12" spans="1:16" s="68" customFormat="1" ht="13.5" thickBot="1" x14ac:dyDescent="0.25">
      <c r="B12" s="69" t="s">
        <v>40</v>
      </c>
      <c r="C12" s="70"/>
      <c r="D12" s="71"/>
      <c r="E12" s="69" t="s">
        <v>41</v>
      </c>
      <c r="F12" s="70"/>
      <c r="G12" s="71"/>
      <c r="H12" s="69" t="s">
        <v>42</v>
      </c>
      <c r="I12" s="70"/>
      <c r="J12" s="71"/>
      <c r="K12" s="69" t="s">
        <v>43</v>
      </c>
      <c r="L12" s="70"/>
      <c r="M12" s="71"/>
      <c r="N12" s="69" t="s">
        <v>44</v>
      </c>
      <c r="O12" s="70"/>
      <c r="P12" s="71"/>
    </row>
    <row r="13" spans="1:16" s="68" customFormat="1" ht="63" customHeight="1" x14ac:dyDescent="0.2">
      <c r="B13" s="72" t="s">
        <v>45</v>
      </c>
      <c r="C13" s="73"/>
      <c r="D13" s="74"/>
      <c r="E13" s="72" t="s">
        <v>46</v>
      </c>
      <c r="F13" s="73"/>
      <c r="G13" s="74"/>
      <c r="H13" s="72" t="s">
        <v>47</v>
      </c>
      <c r="I13" s="73"/>
      <c r="J13" s="74"/>
      <c r="K13" s="72" t="s">
        <v>48</v>
      </c>
      <c r="L13" s="73"/>
      <c r="M13" s="74"/>
      <c r="N13" s="75" t="s">
        <v>49</v>
      </c>
      <c r="O13" s="73"/>
      <c r="P13" s="74"/>
    </row>
    <row r="14" spans="1:16" s="80" customFormat="1" ht="11.25" customHeight="1" x14ac:dyDescent="0.2">
      <c r="A14" s="76"/>
      <c r="B14" s="77" t="s">
        <v>50</v>
      </c>
      <c r="C14" s="78"/>
      <c r="D14" s="79"/>
      <c r="E14" s="77" t="s">
        <v>50</v>
      </c>
      <c r="F14" s="78"/>
      <c r="G14" s="79"/>
      <c r="H14" s="77" t="s">
        <v>50</v>
      </c>
      <c r="I14" s="78"/>
      <c r="J14" s="79"/>
      <c r="K14" s="77" t="s">
        <v>50</v>
      </c>
      <c r="L14" s="78"/>
      <c r="M14" s="79"/>
      <c r="N14" s="77" t="s">
        <v>50</v>
      </c>
      <c r="O14" s="78"/>
      <c r="P14" s="79"/>
    </row>
    <row r="15" spans="1:16" s="80" customFormat="1" x14ac:dyDescent="0.2">
      <c r="A15" s="81" t="s">
        <v>23</v>
      </c>
      <c r="B15" s="82"/>
      <c r="C15" s="83"/>
      <c r="D15" s="84"/>
      <c r="E15" s="82"/>
      <c r="F15" s="83"/>
      <c r="G15" s="84"/>
      <c r="H15" s="82"/>
      <c r="I15" s="83"/>
      <c r="J15" s="84"/>
      <c r="K15" s="82"/>
      <c r="L15" s="83"/>
      <c r="M15" s="84"/>
      <c r="N15" s="85"/>
      <c r="O15" s="86"/>
      <c r="P15" s="87"/>
    </row>
    <row r="16" spans="1:16" s="80" customFormat="1" x14ac:dyDescent="0.2">
      <c r="A16" s="88" t="s">
        <v>24</v>
      </c>
      <c r="B16" s="89"/>
      <c r="C16" s="90"/>
      <c r="D16" s="91"/>
      <c r="E16" s="89"/>
      <c r="F16" s="90"/>
      <c r="G16" s="91"/>
      <c r="H16" s="89"/>
      <c r="I16" s="90"/>
      <c r="J16" s="91"/>
      <c r="K16" s="89"/>
      <c r="L16" s="90"/>
      <c r="M16" s="91"/>
      <c r="N16" s="92"/>
      <c r="O16" s="93"/>
      <c r="P16" s="94"/>
    </row>
    <row r="17" spans="1:16" s="80" customFormat="1" x14ac:dyDescent="0.2">
      <c r="A17" s="88" t="s">
        <v>25</v>
      </c>
      <c r="B17" s="89"/>
      <c r="C17" s="90"/>
      <c r="D17" s="91"/>
      <c r="E17" s="89"/>
      <c r="F17" s="90"/>
      <c r="G17" s="91"/>
      <c r="H17" s="89"/>
      <c r="I17" s="90"/>
      <c r="J17" s="91"/>
      <c r="K17" s="89"/>
      <c r="L17" s="90"/>
      <c r="M17" s="91"/>
      <c r="N17" s="92"/>
      <c r="O17" s="93"/>
      <c r="P17" s="94"/>
    </row>
    <row r="18" spans="1:16" s="80" customFormat="1" x14ac:dyDescent="0.2">
      <c r="A18" s="88" t="s">
        <v>26</v>
      </c>
      <c r="B18" s="89"/>
      <c r="C18" s="90"/>
      <c r="D18" s="91"/>
      <c r="E18" s="89"/>
      <c r="F18" s="90"/>
      <c r="G18" s="91"/>
      <c r="H18" s="89"/>
      <c r="I18" s="90"/>
      <c r="J18" s="91"/>
      <c r="K18" s="89"/>
      <c r="L18" s="90"/>
      <c r="M18" s="91"/>
      <c r="N18" s="92"/>
      <c r="O18" s="93"/>
      <c r="P18" s="94"/>
    </row>
    <row r="19" spans="1:16" s="80" customFormat="1" x14ac:dyDescent="0.2">
      <c r="A19" s="88" t="s">
        <v>27</v>
      </c>
      <c r="B19" s="89"/>
      <c r="C19" s="90"/>
      <c r="D19" s="91"/>
      <c r="E19" s="89"/>
      <c r="F19" s="90"/>
      <c r="G19" s="91"/>
      <c r="H19" s="89"/>
      <c r="I19" s="90"/>
      <c r="J19" s="91"/>
      <c r="K19" s="89"/>
      <c r="L19" s="90"/>
      <c r="M19" s="91"/>
      <c r="N19" s="92"/>
      <c r="O19" s="93"/>
      <c r="P19" s="94"/>
    </row>
    <row r="20" spans="1:16" s="96" customFormat="1" ht="7.5" customHeight="1" x14ac:dyDescent="0.2">
      <c r="A20" s="95"/>
      <c r="B20" s="95"/>
      <c r="C20" s="95"/>
      <c r="D20" s="95"/>
      <c r="E20" s="95"/>
      <c r="F20" s="95"/>
      <c r="G20" s="95"/>
      <c r="H20" s="95"/>
      <c r="I20" s="95"/>
      <c r="J20" s="95"/>
      <c r="K20" s="95"/>
      <c r="L20" s="95"/>
      <c r="M20" s="95"/>
      <c r="N20" s="95"/>
      <c r="O20" s="95"/>
      <c r="P20" s="95"/>
    </row>
    <row r="21" spans="1:16" s="97" customFormat="1" ht="6.75" customHeight="1" x14ac:dyDescent="0.2"/>
    <row r="23" spans="1:16" x14ac:dyDescent="0.2">
      <c r="A23" s="98"/>
      <c r="G23" s="99"/>
      <c r="H23" s="99"/>
    </row>
    <row r="24" spans="1:16" x14ac:dyDescent="0.2">
      <c r="A24" s="100" t="s">
        <v>51</v>
      </c>
      <c r="G24" s="99"/>
      <c r="H24" s="99"/>
      <c r="I24" s="99"/>
      <c r="J24" s="99"/>
    </row>
    <row r="25" spans="1:16" x14ac:dyDescent="0.2">
      <c r="A25" s="101"/>
      <c r="B25" s="101"/>
      <c r="C25" s="102"/>
      <c r="D25" s="101"/>
      <c r="E25" s="101"/>
      <c r="F25" s="101"/>
      <c r="G25" s="99"/>
      <c r="H25" s="99"/>
      <c r="I25" s="99"/>
      <c r="J25" s="99"/>
    </row>
    <row r="26" spans="1:16" x14ac:dyDescent="0.2">
      <c r="A26" s="101"/>
      <c r="B26" s="101"/>
      <c r="C26" s="102"/>
      <c r="D26" s="101"/>
      <c r="E26" s="101"/>
      <c r="F26" s="101"/>
      <c r="G26" s="99"/>
      <c r="H26" s="99"/>
      <c r="I26" s="99"/>
      <c r="J26" s="99"/>
    </row>
    <row r="27" spans="1:16" x14ac:dyDescent="0.2">
      <c r="A27" s="101"/>
      <c r="B27" s="101"/>
      <c r="C27" s="102"/>
      <c r="D27" s="101"/>
      <c r="E27" s="101"/>
      <c r="F27" s="101"/>
      <c r="G27" s="99"/>
      <c r="H27" s="99"/>
      <c r="I27" s="99"/>
      <c r="J27" s="99"/>
    </row>
    <row r="28" spans="1:16" x14ac:dyDescent="0.2">
      <c r="A28" s="101"/>
      <c r="B28" s="101"/>
      <c r="C28" s="102"/>
      <c r="D28" s="101"/>
      <c r="E28" s="101"/>
      <c r="F28" s="101"/>
      <c r="G28" s="99"/>
      <c r="H28" s="99"/>
      <c r="I28" s="99"/>
      <c r="J28" s="99"/>
    </row>
    <row r="29" spans="1:16" x14ac:dyDescent="0.2">
      <c r="A29" s="101"/>
      <c r="B29" s="101"/>
      <c r="C29" s="102"/>
      <c r="D29" s="101"/>
      <c r="E29" s="101"/>
      <c r="F29" s="101"/>
      <c r="G29" s="99"/>
      <c r="H29" s="99"/>
      <c r="I29" s="99"/>
      <c r="J29" s="99"/>
    </row>
    <row r="30" spans="1:16" x14ac:dyDescent="0.2">
      <c r="A30" s="101"/>
      <c r="B30" s="101"/>
      <c r="C30" s="102"/>
      <c r="D30" s="101"/>
      <c r="E30" s="101"/>
      <c r="F30" s="101"/>
      <c r="G30" s="99"/>
      <c r="H30" s="99"/>
      <c r="I30" s="99"/>
      <c r="J30" s="99"/>
    </row>
    <row r="31" spans="1:16" x14ac:dyDescent="0.2">
      <c r="A31" s="101"/>
      <c r="B31" s="101"/>
      <c r="C31" s="102"/>
      <c r="D31" s="101"/>
      <c r="E31" s="101"/>
      <c r="F31" s="101"/>
      <c r="G31" s="99"/>
      <c r="H31" s="99"/>
      <c r="I31" s="99"/>
      <c r="J31" s="99"/>
    </row>
    <row r="32" spans="1:16" x14ac:dyDescent="0.2">
      <c r="A32" s="101"/>
      <c r="B32" s="101"/>
      <c r="C32" s="102"/>
      <c r="D32" s="101"/>
      <c r="E32" s="101"/>
      <c r="F32" s="101"/>
      <c r="I32" s="99"/>
      <c r="J32" s="99"/>
      <c r="K32" s="99"/>
      <c r="L32" s="99"/>
    </row>
    <row r="33" spans="9:13" x14ac:dyDescent="0.2">
      <c r="I33" s="99"/>
      <c r="J33" s="99"/>
      <c r="K33" s="99"/>
      <c r="L33" s="99"/>
      <c r="M33" s="99"/>
    </row>
    <row r="34" spans="9:13" x14ac:dyDescent="0.2">
      <c r="L34" s="99"/>
      <c r="M34" s="99"/>
    </row>
    <row r="35" spans="9:13" x14ac:dyDescent="0.2">
      <c r="L35" s="99"/>
      <c r="M35" s="99"/>
    </row>
    <row r="36" spans="9:13" x14ac:dyDescent="0.2">
      <c r="L36" s="99"/>
      <c r="M36" s="99"/>
    </row>
    <row r="37" spans="9:13" x14ac:dyDescent="0.2">
      <c r="L37" s="99"/>
      <c r="M37" s="99"/>
    </row>
    <row r="50" spans="1:1" x14ac:dyDescent="0.2">
      <c r="A50" s="103" t="s">
        <v>52</v>
      </c>
    </row>
  </sheetData>
  <mergeCells count="48">
    <mergeCell ref="B18:D18"/>
    <mergeCell ref="E18:G18"/>
    <mergeCell ref="H18:J18"/>
    <mergeCell ref="K18:M18"/>
    <mergeCell ref="N18:P18"/>
    <mergeCell ref="B19:D19"/>
    <mergeCell ref="E19:G19"/>
    <mergeCell ref="H19:J19"/>
    <mergeCell ref="K19:M19"/>
    <mergeCell ref="N19:P19"/>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Q48"/>
  <sheetViews>
    <sheetView workbookViewId="0">
      <selection activeCell="C27" sqref="C27"/>
    </sheetView>
  </sheetViews>
  <sheetFormatPr defaultRowHeight="12.75" x14ac:dyDescent="0.2"/>
  <cols>
    <col min="1" max="1" width="28.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49"/>
      <c r="B3" s="49"/>
      <c r="C3" s="49"/>
      <c r="D3" s="34" t="s">
        <v>6</v>
      </c>
      <c r="E3" s="34" t="s">
        <v>7</v>
      </c>
      <c r="F3" s="34" t="s">
        <v>8</v>
      </c>
      <c r="G3" s="34" t="s">
        <v>9</v>
      </c>
      <c r="H3" s="34" t="s">
        <v>10</v>
      </c>
      <c r="I3" s="35" t="s">
        <v>22</v>
      </c>
      <c r="J3" s="2"/>
      <c r="K3" s="2"/>
      <c r="L3" s="2"/>
      <c r="M3" s="2"/>
      <c r="N3" s="2"/>
      <c r="O3" s="2"/>
      <c r="P3" s="2"/>
      <c r="Q3" s="2"/>
    </row>
    <row r="4" spans="1:17" x14ac:dyDescent="0.2">
      <c r="A4" s="48" t="s">
        <v>23</v>
      </c>
      <c r="B4" s="48"/>
      <c r="C4" s="48"/>
      <c r="D4" s="5">
        <v>30</v>
      </c>
      <c r="E4" s="5">
        <v>24</v>
      </c>
      <c r="F4" s="5">
        <v>12</v>
      </c>
      <c r="G4" s="5">
        <v>15</v>
      </c>
      <c r="H4" s="5">
        <v>0</v>
      </c>
      <c r="I4" s="36">
        <f>SUM(D4:H4)</f>
        <v>81</v>
      </c>
    </row>
    <row r="5" spans="1:17" x14ac:dyDescent="0.2">
      <c r="A5" s="48" t="s">
        <v>24</v>
      </c>
      <c r="B5" s="48"/>
      <c r="C5" s="48"/>
      <c r="D5" s="5">
        <v>24</v>
      </c>
      <c r="E5" s="5">
        <v>24</v>
      </c>
      <c r="F5" s="5">
        <v>9</v>
      </c>
      <c r="G5" s="5">
        <v>12</v>
      </c>
      <c r="H5" s="5">
        <v>0</v>
      </c>
      <c r="I5" s="36">
        <f t="shared" ref="I5:I8" si="0">SUM(D5:H5)</f>
        <v>69</v>
      </c>
    </row>
    <row r="6" spans="1:17" x14ac:dyDescent="0.2">
      <c r="A6" s="48" t="s">
        <v>25</v>
      </c>
      <c r="B6" s="48"/>
      <c r="C6" s="48"/>
      <c r="D6" s="5">
        <v>24</v>
      </c>
      <c r="E6" s="5">
        <v>24</v>
      </c>
      <c r="F6" s="5">
        <v>9</v>
      </c>
      <c r="G6" s="5">
        <v>12</v>
      </c>
      <c r="H6" s="5">
        <v>0</v>
      </c>
      <c r="I6" s="36">
        <f t="shared" si="0"/>
        <v>69</v>
      </c>
    </row>
    <row r="7" spans="1:17" x14ac:dyDescent="0.2">
      <c r="A7" s="48" t="s">
        <v>26</v>
      </c>
      <c r="B7" s="48"/>
      <c r="C7" s="48"/>
      <c r="D7" s="5">
        <v>24</v>
      </c>
      <c r="E7" s="5">
        <v>18</v>
      </c>
      <c r="F7" s="5">
        <v>12</v>
      </c>
      <c r="G7" s="5">
        <v>12</v>
      </c>
      <c r="H7" s="5">
        <v>0</v>
      </c>
      <c r="I7" s="36">
        <f t="shared" si="0"/>
        <v>66</v>
      </c>
    </row>
    <row r="8" spans="1:17" x14ac:dyDescent="0.2">
      <c r="A8" s="48" t="s">
        <v>27</v>
      </c>
      <c r="B8" s="48"/>
      <c r="C8" s="48"/>
      <c r="D8" s="5">
        <v>30</v>
      </c>
      <c r="E8" s="5">
        <v>24</v>
      </c>
      <c r="F8" s="5">
        <v>9</v>
      </c>
      <c r="G8" s="5">
        <v>15</v>
      </c>
      <c r="H8" s="5">
        <v>0</v>
      </c>
      <c r="I8" s="36">
        <f t="shared" si="0"/>
        <v>78</v>
      </c>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48" spans="5:5" x14ac:dyDescent="0.2">
      <c r="E48" s="2" t="s">
        <v>15</v>
      </c>
    </row>
  </sheetData>
  <mergeCells count="6">
    <mergeCell ref="A8:C8"/>
    <mergeCell ref="A3:C3"/>
    <mergeCell ref="A4:C4"/>
    <mergeCell ref="A5:C5"/>
    <mergeCell ref="A6:C6"/>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Q21"/>
  <sheetViews>
    <sheetView workbookViewId="0">
      <selection activeCell="K33" sqref="K33"/>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49"/>
      <c r="B3" s="49"/>
      <c r="C3" s="49"/>
      <c r="D3" s="34" t="s">
        <v>6</v>
      </c>
      <c r="E3" s="34" t="s">
        <v>7</v>
      </c>
      <c r="F3" s="34" t="s">
        <v>8</v>
      </c>
      <c r="G3" s="34" t="s">
        <v>9</v>
      </c>
      <c r="H3" s="34" t="s">
        <v>10</v>
      </c>
      <c r="I3" s="35" t="s">
        <v>22</v>
      </c>
      <c r="J3" s="2"/>
      <c r="K3" s="2"/>
      <c r="L3" s="2"/>
      <c r="M3" s="2"/>
      <c r="N3" s="2"/>
      <c r="O3" s="2"/>
      <c r="P3" s="2"/>
      <c r="Q3" s="2"/>
    </row>
    <row r="4" spans="1:17" x14ac:dyDescent="0.2">
      <c r="A4" s="48" t="s">
        <v>23</v>
      </c>
      <c r="B4" s="48"/>
      <c r="C4" s="48"/>
      <c r="D4" s="5">
        <v>27</v>
      </c>
      <c r="E4" s="5">
        <v>27</v>
      </c>
      <c r="F4" s="5">
        <v>12</v>
      </c>
      <c r="G4" s="5">
        <v>12</v>
      </c>
      <c r="H4" s="5">
        <v>0</v>
      </c>
      <c r="I4" s="36">
        <f>SUM(D4:H4)</f>
        <v>78</v>
      </c>
    </row>
    <row r="5" spans="1:17" x14ac:dyDescent="0.2">
      <c r="A5" s="48" t="s">
        <v>24</v>
      </c>
      <c r="B5" s="48"/>
      <c r="C5" s="48"/>
      <c r="D5" s="5">
        <v>25.799999999999997</v>
      </c>
      <c r="E5" s="5">
        <v>24</v>
      </c>
      <c r="F5" s="5">
        <v>12</v>
      </c>
      <c r="G5" s="5">
        <v>12</v>
      </c>
      <c r="H5" s="5">
        <v>0</v>
      </c>
      <c r="I5" s="36">
        <f t="shared" ref="I5:I8" si="0">SUM(D5:H5)</f>
        <v>73.8</v>
      </c>
    </row>
    <row r="6" spans="1:17" x14ac:dyDescent="0.2">
      <c r="A6" s="48" t="s">
        <v>25</v>
      </c>
      <c r="B6" s="48"/>
      <c r="C6" s="48"/>
      <c r="D6" s="5">
        <v>25.799999999999997</v>
      </c>
      <c r="E6" s="5">
        <v>24</v>
      </c>
      <c r="F6" s="5">
        <v>12</v>
      </c>
      <c r="G6" s="5">
        <v>12</v>
      </c>
      <c r="H6" s="5">
        <v>0</v>
      </c>
      <c r="I6" s="36">
        <f t="shared" si="0"/>
        <v>73.8</v>
      </c>
    </row>
    <row r="7" spans="1:17" x14ac:dyDescent="0.2">
      <c r="A7" s="48" t="s">
        <v>26</v>
      </c>
      <c r="B7" s="48"/>
      <c r="C7" s="48"/>
      <c r="D7" s="5">
        <v>21</v>
      </c>
      <c r="E7" s="5">
        <v>21</v>
      </c>
      <c r="F7" s="5">
        <v>9</v>
      </c>
      <c r="G7" s="5">
        <v>9</v>
      </c>
      <c r="H7" s="5">
        <v>0</v>
      </c>
      <c r="I7" s="36">
        <f t="shared" si="0"/>
        <v>60</v>
      </c>
    </row>
    <row r="8" spans="1:17" x14ac:dyDescent="0.2">
      <c r="A8" s="48" t="s">
        <v>27</v>
      </c>
      <c r="B8" s="48"/>
      <c r="C8" s="48"/>
      <c r="D8" s="5">
        <v>24</v>
      </c>
      <c r="E8" s="5">
        <v>24</v>
      </c>
      <c r="F8" s="5">
        <v>9</v>
      </c>
      <c r="G8" s="5">
        <v>9</v>
      </c>
      <c r="H8" s="5">
        <v>0</v>
      </c>
      <c r="I8" s="36">
        <f t="shared" si="0"/>
        <v>66</v>
      </c>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sheetData>
  <mergeCells count="6">
    <mergeCell ref="A8:C8"/>
    <mergeCell ref="A3:C3"/>
    <mergeCell ref="A4:C4"/>
    <mergeCell ref="A5:C5"/>
    <mergeCell ref="A6:C6"/>
    <mergeCell ref="A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Q21"/>
  <sheetViews>
    <sheetView workbookViewId="0">
      <selection activeCell="D4" sqref="D4:H8"/>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49"/>
      <c r="B3" s="49"/>
      <c r="C3" s="49"/>
      <c r="D3" s="34" t="s">
        <v>6</v>
      </c>
      <c r="E3" s="34" t="s">
        <v>7</v>
      </c>
      <c r="F3" s="34" t="s">
        <v>8</v>
      </c>
      <c r="G3" s="34" t="s">
        <v>9</v>
      </c>
      <c r="H3" s="34" t="s">
        <v>10</v>
      </c>
      <c r="I3" s="35" t="s">
        <v>22</v>
      </c>
      <c r="J3" s="2"/>
      <c r="K3" s="2"/>
      <c r="L3" s="2"/>
      <c r="M3" s="2"/>
      <c r="N3" s="2"/>
      <c r="O3" s="2"/>
      <c r="P3" s="2"/>
      <c r="Q3" s="2"/>
    </row>
    <row r="4" spans="1:17" x14ac:dyDescent="0.2">
      <c r="A4" s="48" t="s">
        <v>23</v>
      </c>
      <c r="B4" s="48"/>
      <c r="C4" s="48"/>
      <c r="D4" s="5">
        <v>22.5</v>
      </c>
      <c r="E4" s="5">
        <v>24</v>
      </c>
      <c r="F4" s="5">
        <v>11.25</v>
      </c>
      <c r="G4" s="5">
        <v>11.25</v>
      </c>
      <c r="H4" s="5">
        <v>0</v>
      </c>
      <c r="I4" s="36">
        <f>SUM(D4:H4)</f>
        <v>69</v>
      </c>
    </row>
    <row r="5" spans="1:17" x14ac:dyDescent="0.2">
      <c r="A5" s="48" t="s">
        <v>24</v>
      </c>
      <c r="B5" s="48"/>
      <c r="C5" s="48"/>
      <c r="D5" s="5">
        <v>21</v>
      </c>
      <c r="E5" s="5">
        <v>18</v>
      </c>
      <c r="F5" s="5">
        <v>11.25</v>
      </c>
      <c r="G5" s="5">
        <v>10.5</v>
      </c>
      <c r="H5" s="5">
        <v>0</v>
      </c>
      <c r="I5" s="36">
        <f t="shared" ref="I5:I8" si="0">SUM(D5:H5)</f>
        <v>60.75</v>
      </c>
    </row>
    <row r="6" spans="1:17" x14ac:dyDescent="0.2">
      <c r="A6" s="48" t="s">
        <v>25</v>
      </c>
      <c r="B6" s="48"/>
      <c r="C6" s="48"/>
      <c r="D6" s="5">
        <v>21</v>
      </c>
      <c r="E6" s="5">
        <v>22.5</v>
      </c>
      <c r="F6" s="5">
        <v>11.25</v>
      </c>
      <c r="G6" s="5">
        <v>12</v>
      </c>
      <c r="H6" s="5">
        <v>0</v>
      </c>
      <c r="I6" s="36">
        <f t="shared" si="0"/>
        <v>66.75</v>
      </c>
    </row>
    <row r="7" spans="1:17" x14ac:dyDescent="0.2">
      <c r="A7" s="48" t="s">
        <v>26</v>
      </c>
      <c r="B7" s="48"/>
      <c r="C7" s="48"/>
      <c r="D7" s="5">
        <v>21</v>
      </c>
      <c r="E7" s="5">
        <v>22.5</v>
      </c>
      <c r="F7" s="5">
        <v>10.5</v>
      </c>
      <c r="G7" s="5">
        <v>10.5</v>
      </c>
      <c r="H7" s="5">
        <v>0</v>
      </c>
      <c r="I7" s="36">
        <f t="shared" si="0"/>
        <v>64.5</v>
      </c>
    </row>
    <row r="8" spans="1:17" x14ac:dyDescent="0.2">
      <c r="A8" s="48" t="s">
        <v>27</v>
      </c>
      <c r="B8" s="48"/>
      <c r="C8" s="48"/>
      <c r="D8" s="5">
        <v>21</v>
      </c>
      <c r="E8" s="5">
        <v>18</v>
      </c>
      <c r="F8" s="5">
        <v>11.25</v>
      </c>
      <c r="G8" s="5">
        <v>12</v>
      </c>
      <c r="H8" s="5">
        <v>0</v>
      </c>
      <c r="I8" s="36">
        <f t="shared" si="0"/>
        <v>62.25</v>
      </c>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sheetData>
  <mergeCells count="6">
    <mergeCell ref="A8:C8"/>
    <mergeCell ref="A3:C3"/>
    <mergeCell ref="A4:C4"/>
    <mergeCell ref="A5:C5"/>
    <mergeCell ref="A6:C6"/>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Q21"/>
  <sheetViews>
    <sheetView workbookViewId="0">
      <selection activeCell="B35" sqref="B35"/>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49"/>
      <c r="B3" s="49"/>
      <c r="C3" s="49"/>
      <c r="D3" s="34" t="s">
        <v>6</v>
      </c>
      <c r="E3" s="34" t="s">
        <v>7</v>
      </c>
      <c r="F3" s="34" t="s">
        <v>8</v>
      </c>
      <c r="G3" s="34" t="s">
        <v>9</v>
      </c>
      <c r="H3" s="34" t="s">
        <v>10</v>
      </c>
      <c r="I3" s="35" t="s">
        <v>22</v>
      </c>
      <c r="J3" s="2"/>
      <c r="K3" s="2"/>
      <c r="L3" s="2"/>
      <c r="M3" s="2"/>
      <c r="N3" s="2"/>
      <c r="O3" s="2"/>
      <c r="P3" s="2"/>
      <c r="Q3" s="2"/>
    </row>
    <row r="4" spans="1:17" x14ac:dyDescent="0.2">
      <c r="A4" s="48" t="s">
        <v>23</v>
      </c>
      <c r="B4" s="48"/>
      <c r="C4" s="48"/>
      <c r="D4" s="5">
        <v>21</v>
      </c>
      <c r="E4" s="5">
        <v>24</v>
      </c>
      <c r="F4" s="5">
        <v>10.5</v>
      </c>
      <c r="G4" s="5">
        <v>9</v>
      </c>
      <c r="H4" s="5">
        <v>0</v>
      </c>
      <c r="I4" s="36">
        <f>SUM(D4:H4)</f>
        <v>64.5</v>
      </c>
    </row>
    <row r="5" spans="1:17" x14ac:dyDescent="0.2">
      <c r="A5" s="48" t="s">
        <v>24</v>
      </c>
      <c r="B5" s="48"/>
      <c r="C5" s="48"/>
      <c r="D5" s="5">
        <v>18</v>
      </c>
      <c r="E5" s="5">
        <v>18</v>
      </c>
      <c r="F5" s="5">
        <v>9</v>
      </c>
      <c r="G5" s="5">
        <v>10.5</v>
      </c>
      <c r="H5" s="5">
        <v>0</v>
      </c>
      <c r="I5" s="36">
        <f t="shared" ref="I5:I8" si="0">SUM(D5:H5)</f>
        <v>55.5</v>
      </c>
    </row>
    <row r="6" spans="1:17" x14ac:dyDescent="0.2">
      <c r="A6" s="48" t="s">
        <v>25</v>
      </c>
      <c r="B6" s="48"/>
      <c r="C6" s="48"/>
      <c r="D6" s="5">
        <v>24</v>
      </c>
      <c r="E6" s="5">
        <v>18</v>
      </c>
      <c r="F6" s="5">
        <v>9</v>
      </c>
      <c r="G6" s="5">
        <v>9</v>
      </c>
      <c r="H6" s="5">
        <v>0</v>
      </c>
      <c r="I6" s="36">
        <f t="shared" si="0"/>
        <v>60</v>
      </c>
    </row>
    <row r="7" spans="1:17" x14ac:dyDescent="0.2">
      <c r="A7" s="48" t="s">
        <v>26</v>
      </c>
      <c r="B7" s="48"/>
      <c r="C7" s="48"/>
      <c r="D7" s="5">
        <v>15</v>
      </c>
      <c r="E7" s="5">
        <v>15</v>
      </c>
      <c r="F7" s="5">
        <v>9</v>
      </c>
      <c r="G7" s="5">
        <v>9</v>
      </c>
      <c r="H7" s="5">
        <v>0</v>
      </c>
      <c r="I7" s="36">
        <f t="shared" si="0"/>
        <v>48</v>
      </c>
    </row>
    <row r="8" spans="1:17" x14ac:dyDescent="0.2">
      <c r="A8" s="48" t="s">
        <v>27</v>
      </c>
      <c r="B8" s="48"/>
      <c r="C8" s="48"/>
      <c r="D8" s="5">
        <v>24</v>
      </c>
      <c r="E8" s="5">
        <v>24</v>
      </c>
      <c r="F8" s="5">
        <v>10.5</v>
      </c>
      <c r="G8" s="5">
        <v>9</v>
      </c>
      <c r="H8" s="5">
        <v>0</v>
      </c>
      <c r="I8" s="36">
        <f t="shared" si="0"/>
        <v>67.5</v>
      </c>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sheetData>
  <mergeCells count="6">
    <mergeCell ref="A8:C8"/>
    <mergeCell ref="A3:C3"/>
    <mergeCell ref="A4:C4"/>
    <mergeCell ref="A5:C5"/>
    <mergeCell ref="A6:C6"/>
    <mergeCell ref="A7:C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23B09-920F-476C-A940-945D6B94CA27}">
  <sheetPr>
    <tabColor rgb="FF00B0F0"/>
  </sheetPr>
  <dimension ref="A1:Q21"/>
  <sheetViews>
    <sheetView workbookViewId="0">
      <selection activeCell="O18" sqref="O18"/>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49"/>
      <c r="B3" s="49"/>
      <c r="C3" s="49"/>
      <c r="D3" s="34" t="s">
        <v>6</v>
      </c>
      <c r="E3" s="34" t="s">
        <v>7</v>
      </c>
      <c r="F3" s="34" t="s">
        <v>8</v>
      </c>
      <c r="G3" s="34" t="s">
        <v>9</v>
      </c>
      <c r="H3" s="34" t="s">
        <v>10</v>
      </c>
      <c r="I3" s="35" t="s">
        <v>22</v>
      </c>
      <c r="J3" s="2"/>
      <c r="K3" s="2"/>
      <c r="L3" s="2"/>
      <c r="M3" s="2"/>
      <c r="N3" s="2"/>
      <c r="O3" s="2"/>
      <c r="P3" s="2"/>
      <c r="Q3" s="2"/>
    </row>
    <row r="4" spans="1:17" x14ac:dyDescent="0.2">
      <c r="A4" s="48" t="s">
        <v>23</v>
      </c>
      <c r="B4" s="48"/>
      <c r="C4" s="48"/>
      <c r="D4" s="5">
        <v>24</v>
      </c>
      <c r="E4" s="5">
        <v>24</v>
      </c>
      <c r="F4" s="5">
        <v>12</v>
      </c>
      <c r="G4" s="5">
        <v>12</v>
      </c>
      <c r="H4" s="5">
        <v>0</v>
      </c>
      <c r="I4" s="36">
        <f>SUM(D4:H4)</f>
        <v>72</v>
      </c>
    </row>
    <row r="5" spans="1:17" x14ac:dyDescent="0.2">
      <c r="A5" s="48" t="s">
        <v>24</v>
      </c>
      <c r="B5" s="48"/>
      <c r="C5" s="48"/>
      <c r="D5" s="5">
        <v>18</v>
      </c>
      <c r="E5" s="5">
        <v>18</v>
      </c>
      <c r="F5" s="5">
        <v>9</v>
      </c>
      <c r="G5" s="5">
        <v>9</v>
      </c>
      <c r="H5" s="5">
        <v>0</v>
      </c>
      <c r="I5" s="36">
        <f t="shared" ref="I5:I8" si="0">SUM(D5:H5)</f>
        <v>54</v>
      </c>
    </row>
    <row r="6" spans="1:17" x14ac:dyDescent="0.2">
      <c r="A6" s="48" t="s">
        <v>25</v>
      </c>
      <c r="B6" s="48"/>
      <c r="C6" s="48"/>
      <c r="D6" s="5">
        <v>24</v>
      </c>
      <c r="E6" s="5">
        <v>30</v>
      </c>
      <c r="F6" s="5">
        <v>13.5</v>
      </c>
      <c r="G6" s="5">
        <v>12</v>
      </c>
      <c r="H6" s="5">
        <v>0</v>
      </c>
      <c r="I6" s="36">
        <f t="shared" si="0"/>
        <v>79.5</v>
      </c>
    </row>
    <row r="7" spans="1:17" x14ac:dyDescent="0.2">
      <c r="A7" s="48" t="s">
        <v>26</v>
      </c>
      <c r="B7" s="48"/>
      <c r="C7" s="48"/>
      <c r="D7" s="5">
        <v>24</v>
      </c>
      <c r="E7" s="5">
        <v>30</v>
      </c>
      <c r="F7" s="5">
        <v>15</v>
      </c>
      <c r="G7" s="5">
        <v>12</v>
      </c>
      <c r="H7" s="5">
        <v>0</v>
      </c>
      <c r="I7" s="36">
        <f t="shared" si="0"/>
        <v>81</v>
      </c>
    </row>
    <row r="8" spans="1:17" x14ac:dyDescent="0.2">
      <c r="A8" s="48" t="s">
        <v>27</v>
      </c>
      <c r="B8" s="48"/>
      <c r="C8" s="48"/>
      <c r="D8" s="5">
        <v>24</v>
      </c>
      <c r="E8" s="5">
        <v>24</v>
      </c>
      <c r="F8" s="5">
        <v>10.5</v>
      </c>
      <c r="G8" s="5">
        <v>12</v>
      </c>
      <c r="H8" s="5">
        <v>0</v>
      </c>
      <c r="I8" s="36">
        <f t="shared" si="0"/>
        <v>70.5</v>
      </c>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sheetData>
  <mergeCells count="6">
    <mergeCell ref="A8:C8"/>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C50E-FBF2-44F7-BC05-1241A752A997}">
  <sheetPr>
    <tabColor rgb="FF00B0F0"/>
  </sheetPr>
  <dimension ref="A1:Q21"/>
  <sheetViews>
    <sheetView workbookViewId="0">
      <selection activeCell="I39" sqref="I39"/>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49"/>
      <c r="B3" s="49"/>
      <c r="C3" s="49"/>
      <c r="D3" s="34" t="s">
        <v>6</v>
      </c>
      <c r="E3" s="34" t="s">
        <v>7</v>
      </c>
      <c r="F3" s="34" t="s">
        <v>8</v>
      </c>
      <c r="G3" s="34" t="s">
        <v>9</v>
      </c>
      <c r="H3" s="34" t="s">
        <v>10</v>
      </c>
      <c r="I3" s="35" t="s">
        <v>22</v>
      </c>
      <c r="J3" s="2"/>
      <c r="K3" s="2"/>
      <c r="L3" s="2"/>
      <c r="M3" s="2"/>
      <c r="N3" s="2"/>
      <c r="O3" s="2"/>
      <c r="P3" s="2"/>
      <c r="Q3" s="2"/>
    </row>
    <row r="4" spans="1:17" x14ac:dyDescent="0.2">
      <c r="A4" s="48" t="s">
        <v>23</v>
      </c>
      <c r="B4" s="48"/>
      <c r="C4" s="48"/>
      <c r="D4" s="5">
        <v>25.5</v>
      </c>
      <c r="E4" s="5">
        <v>25.200000000000003</v>
      </c>
      <c r="F4" s="5">
        <v>12</v>
      </c>
      <c r="G4" s="5">
        <v>12</v>
      </c>
      <c r="H4" s="5">
        <v>0</v>
      </c>
      <c r="I4" s="36">
        <f>SUM(D4:H4)</f>
        <v>74.7</v>
      </c>
    </row>
    <row r="5" spans="1:17" x14ac:dyDescent="0.2">
      <c r="A5" s="48" t="s">
        <v>24</v>
      </c>
      <c r="B5" s="48"/>
      <c r="C5" s="48"/>
      <c r="D5" s="5">
        <v>20.399999999999999</v>
      </c>
      <c r="E5" s="5">
        <v>19.200000000000003</v>
      </c>
      <c r="F5" s="5">
        <v>9.6000000000000014</v>
      </c>
      <c r="G5" s="5">
        <v>10.5</v>
      </c>
      <c r="H5" s="5">
        <v>0</v>
      </c>
      <c r="I5" s="36">
        <f t="shared" ref="I5:I8" si="0">SUM(D5:H5)</f>
        <v>59.7</v>
      </c>
    </row>
    <row r="6" spans="1:17" x14ac:dyDescent="0.2">
      <c r="A6" s="48" t="s">
        <v>25</v>
      </c>
      <c r="B6" s="48"/>
      <c r="C6" s="48"/>
      <c r="D6" s="5">
        <v>24</v>
      </c>
      <c r="E6" s="5">
        <v>24</v>
      </c>
      <c r="F6" s="5">
        <v>12.75</v>
      </c>
      <c r="G6" s="5">
        <v>12</v>
      </c>
      <c r="H6" s="5">
        <v>0</v>
      </c>
      <c r="I6" s="36">
        <f t="shared" si="0"/>
        <v>72.75</v>
      </c>
    </row>
    <row r="7" spans="1:17" x14ac:dyDescent="0.2">
      <c r="A7" s="48" t="s">
        <v>26</v>
      </c>
      <c r="B7" s="48"/>
      <c r="C7" s="48"/>
      <c r="D7" s="5">
        <v>21</v>
      </c>
      <c r="E7" s="5">
        <v>21</v>
      </c>
      <c r="F7" s="5">
        <v>10.5</v>
      </c>
      <c r="G7" s="5">
        <v>10.5</v>
      </c>
      <c r="H7" s="5">
        <v>0</v>
      </c>
      <c r="I7" s="36">
        <f t="shared" si="0"/>
        <v>63</v>
      </c>
    </row>
    <row r="8" spans="1:17" x14ac:dyDescent="0.2">
      <c r="A8" s="48" t="s">
        <v>27</v>
      </c>
      <c r="B8" s="48"/>
      <c r="C8" s="48"/>
      <c r="D8" s="5">
        <v>21</v>
      </c>
      <c r="E8" s="5">
        <v>20.399999999999999</v>
      </c>
      <c r="F8" s="5">
        <v>10.5</v>
      </c>
      <c r="G8" s="5">
        <v>12</v>
      </c>
      <c r="H8" s="5">
        <v>0</v>
      </c>
      <c r="I8" s="36">
        <f t="shared" si="0"/>
        <v>63.9</v>
      </c>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sheetData>
  <mergeCells count="6">
    <mergeCell ref="A8:C8"/>
    <mergeCell ref="A3:C3"/>
    <mergeCell ref="A4:C4"/>
    <mergeCell ref="A5:C5"/>
    <mergeCell ref="A6:C6"/>
    <mergeCell ref="A7:C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5D9B-BF25-44D1-91EE-04DF6AC2D84E}">
  <sheetPr>
    <tabColor rgb="FFFF0000"/>
  </sheetPr>
  <dimension ref="A1:P21"/>
  <sheetViews>
    <sheetView zoomScaleNormal="100" workbookViewId="0">
      <selection activeCell="E25" sqref="E25"/>
    </sheetView>
  </sheetViews>
  <sheetFormatPr defaultColWidth="9.140625" defaultRowHeight="12.75" x14ac:dyDescent="0.2"/>
  <cols>
    <col min="1" max="1" width="28.85546875" bestFit="1" customWidth="1"/>
    <col min="10" max="10" width="9.85546875" bestFit="1" customWidth="1"/>
  </cols>
  <sheetData>
    <row r="1" spans="1:16" ht="15.75" x14ac:dyDescent="0.25">
      <c r="A1" s="4" t="s">
        <v>0</v>
      </c>
      <c r="B1" s="3"/>
      <c r="C1" s="3"/>
      <c r="D1" s="3"/>
      <c r="E1" s="1"/>
      <c r="F1" s="1"/>
      <c r="G1" s="1"/>
      <c r="H1" s="1"/>
      <c r="I1" s="1"/>
    </row>
    <row r="2" spans="1:16" ht="15.75" x14ac:dyDescent="0.25">
      <c r="A2" s="1"/>
    </row>
    <row r="3" spans="1:16" x14ac:dyDescent="0.2">
      <c r="A3" s="49"/>
      <c r="B3" s="49"/>
      <c r="C3" s="49"/>
      <c r="D3" s="34" t="s">
        <v>6</v>
      </c>
      <c r="E3" s="34" t="s">
        <v>7</v>
      </c>
      <c r="F3" s="34" t="s">
        <v>8</v>
      </c>
      <c r="G3" s="34" t="s">
        <v>9</v>
      </c>
      <c r="H3" s="34" t="s">
        <v>10</v>
      </c>
      <c r="I3" s="35" t="s">
        <v>22</v>
      </c>
      <c r="J3" s="2"/>
      <c r="K3" s="2"/>
      <c r="L3" s="2"/>
      <c r="M3" s="2"/>
      <c r="N3" s="2"/>
      <c r="O3" s="2"/>
      <c r="P3" s="2"/>
    </row>
    <row r="4" spans="1:16" x14ac:dyDescent="0.2">
      <c r="A4" s="48" t="s">
        <v>23</v>
      </c>
      <c r="B4" s="48"/>
      <c r="C4" s="48"/>
      <c r="D4" s="5"/>
      <c r="E4" s="5"/>
      <c r="F4" s="5"/>
      <c r="G4" s="5"/>
      <c r="H4" s="5">
        <v>10</v>
      </c>
      <c r="I4" s="36">
        <f>SUM(D4:H4)</f>
        <v>10</v>
      </c>
    </row>
    <row r="5" spans="1:16" x14ac:dyDescent="0.2">
      <c r="A5" s="48" t="s">
        <v>24</v>
      </c>
      <c r="B5" s="48"/>
      <c r="C5" s="48"/>
      <c r="D5" s="5"/>
      <c r="E5" s="5"/>
      <c r="F5" s="5"/>
      <c r="G5" s="5"/>
      <c r="H5" s="5">
        <v>10</v>
      </c>
      <c r="I5" s="36">
        <f t="shared" ref="I5:I8" si="0">SUM(D5:H5)</f>
        <v>10</v>
      </c>
    </row>
    <row r="6" spans="1:16" x14ac:dyDescent="0.2">
      <c r="A6" s="48" t="s">
        <v>25</v>
      </c>
      <c r="B6" s="48"/>
      <c r="C6" s="48"/>
      <c r="D6" s="5"/>
      <c r="E6" s="5"/>
      <c r="F6" s="5"/>
      <c r="G6" s="5"/>
      <c r="H6" s="5">
        <v>10</v>
      </c>
      <c r="I6" s="36">
        <f t="shared" si="0"/>
        <v>10</v>
      </c>
    </row>
    <row r="7" spans="1:16" x14ac:dyDescent="0.2">
      <c r="A7" s="48" t="s">
        <v>26</v>
      </c>
      <c r="B7" s="48"/>
      <c r="C7" s="48"/>
      <c r="D7" s="5"/>
      <c r="E7" s="5"/>
      <c r="F7" s="5"/>
      <c r="G7" s="5"/>
      <c r="H7" s="5">
        <v>10</v>
      </c>
      <c r="I7" s="36">
        <f t="shared" si="0"/>
        <v>10</v>
      </c>
    </row>
    <row r="8" spans="1:16" x14ac:dyDescent="0.2">
      <c r="A8" s="48" t="s">
        <v>27</v>
      </c>
      <c r="B8" s="48"/>
      <c r="C8" s="48"/>
      <c r="D8" s="5"/>
      <c r="E8" s="5"/>
      <c r="F8" s="5"/>
      <c r="G8" s="5"/>
      <c r="H8" s="5">
        <v>10</v>
      </c>
      <c r="I8" s="36">
        <f t="shared" si="0"/>
        <v>10</v>
      </c>
    </row>
    <row r="11" spans="1:16" x14ac:dyDescent="0.2">
      <c r="B11" s="5"/>
      <c r="C11" s="5"/>
      <c r="D11" s="5"/>
      <c r="E11" s="5"/>
      <c r="F11" s="5"/>
      <c r="G11" s="5"/>
    </row>
    <row r="12" spans="1:16" x14ac:dyDescent="0.2">
      <c r="B12" s="5"/>
      <c r="C12" s="5"/>
      <c r="D12" s="5"/>
      <c r="E12" s="5"/>
      <c r="F12" s="5"/>
      <c r="G12" s="5"/>
    </row>
    <row r="13" spans="1:16" x14ac:dyDescent="0.2">
      <c r="B13" s="5"/>
      <c r="C13" s="5"/>
      <c r="D13" s="5"/>
      <c r="E13" s="5"/>
      <c r="F13" s="5"/>
      <c r="G13" s="5"/>
    </row>
    <row r="14" spans="1:16" x14ac:dyDescent="0.2">
      <c r="B14" s="5"/>
      <c r="C14" s="5"/>
      <c r="D14" s="5"/>
      <c r="E14" s="5"/>
      <c r="F14" s="5"/>
      <c r="G14" s="5"/>
    </row>
    <row r="15" spans="1:16" x14ac:dyDescent="0.2">
      <c r="B15" s="5"/>
      <c r="C15" s="5"/>
      <c r="D15" s="5"/>
      <c r="E15" s="5"/>
      <c r="F15" s="5"/>
      <c r="G15" s="5"/>
    </row>
    <row r="16" spans="1:16"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sheetData>
  <mergeCells count="6">
    <mergeCell ref="A8:C8"/>
    <mergeCell ref="A3:C3"/>
    <mergeCell ref="A4:C4"/>
    <mergeCell ref="A5:C5"/>
    <mergeCell ref="A6:C6"/>
    <mergeCell ref="A7:C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4"/>
  <sheetViews>
    <sheetView tabSelected="1" zoomScaleNormal="100" workbookViewId="0">
      <selection activeCell="H24" sqref="H24"/>
    </sheetView>
  </sheetViews>
  <sheetFormatPr defaultColWidth="9.140625" defaultRowHeight="15" x14ac:dyDescent="0.2"/>
  <cols>
    <col min="1" max="1" width="20.5703125" style="8" customWidth="1"/>
    <col min="2" max="8" width="7" style="8" bestFit="1" customWidth="1"/>
    <col min="9" max="10" width="8.7109375" style="8" customWidth="1"/>
    <col min="11" max="11" width="7.140625" style="8" customWidth="1"/>
    <col min="12" max="12" width="5.140625" style="8" customWidth="1"/>
    <col min="13" max="13" width="7.85546875" style="8" customWidth="1"/>
    <col min="14" max="14" width="5.140625" style="8" customWidth="1"/>
    <col min="15" max="21" width="8" style="8" bestFit="1" customWidth="1"/>
    <col min="22" max="22" width="8.28515625" style="8" bestFit="1" customWidth="1"/>
    <col min="23" max="23" width="4.140625" style="8" bestFit="1" customWidth="1"/>
    <col min="24" max="24" width="16.42578125" style="8" customWidth="1"/>
    <col min="25" max="16384" width="9.140625" style="8"/>
  </cols>
  <sheetData>
    <row r="1" spans="1:24" ht="15.75" x14ac:dyDescent="0.25">
      <c r="A1" s="6" t="s">
        <v>11</v>
      </c>
      <c r="B1" s="7"/>
      <c r="C1" s="6"/>
      <c r="D1" s="6"/>
      <c r="E1" s="6"/>
      <c r="F1" s="6"/>
      <c r="G1" s="6"/>
      <c r="H1" s="6"/>
      <c r="I1" s="6"/>
      <c r="J1" s="6"/>
      <c r="K1" s="6"/>
      <c r="L1" s="6"/>
      <c r="M1" s="6"/>
      <c r="N1" s="6"/>
      <c r="O1" s="6"/>
      <c r="P1" s="6"/>
      <c r="Q1" s="6"/>
      <c r="R1" s="6"/>
      <c r="S1" s="6"/>
      <c r="T1" s="6"/>
      <c r="U1" s="6"/>
      <c r="V1" s="6"/>
      <c r="W1" s="6"/>
      <c r="X1" s="6"/>
    </row>
    <row r="2" spans="1:24" ht="6" customHeight="1" x14ac:dyDescent="0.25">
      <c r="A2" s="6"/>
      <c r="B2" s="7"/>
      <c r="C2" s="6"/>
      <c r="D2" s="6"/>
      <c r="E2" s="6"/>
      <c r="F2" s="6"/>
      <c r="G2" s="6"/>
      <c r="H2" s="6"/>
      <c r="I2" s="6"/>
      <c r="J2" s="6"/>
      <c r="K2" s="6"/>
      <c r="L2" s="6"/>
      <c r="M2" s="6"/>
      <c r="N2" s="6"/>
      <c r="O2" s="6"/>
      <c r="P2" s="6"/>
      <c r="Q2" s="6"/>
      <c r="R2" s="6"/>
      <c r="S2" s="6"/>
      <c r="T2" s="6"/>
      <c r="U2" s="6"/>
      <c r="V2" s="6"/>
      <c r="W2" s="6"/>
      <c r="X2" s="6"/>
    </row>
    <row r="3" spans="1:24" ht="15.75" x14ac:dyDescent="0.25">
      <c r="A3" s="50" t="s">
        <v>30</v>
      </c>
      <c r="B3" s="50"/>
      <c r="C3" s="50"/>
      <c r="D3" s="50"/>
      <c r="E3" s="50"/>
      <c r="F3" s="50"/>
      <c r="G3" s="50"/>
      <c r="H3" s="50"/>
      <c r="I3" s="50"/>
      <c r="J3" s="50"/>
      <c r="K3" s="50"/>
      <c r="L3" s="9"/>
      <c r="M3" s="9"/>
      <c r="N3" s="9"/>
      <c r="O3" s="9"/>
      <c r="P3" s="9"/>
      <c r="Q3" s="9"/>
      <c r="R3" s="9"/>
      <c r="S3" s="9"/>
      <c r="T3" s="9"/>
      <c r="U3" s="9"/>
      <c r="V3" s="9"/>
      <c r="W3" s="9"/>
      <c r="X3" s="9"/>
    </row>
    <row r="4" spans="1:24" x14ac:dyDescent="0.2">
      <c r="A4" s="7"/>
      <c r="B4" s="7"/>
      <c r="C4" s="7"/>
      <c r="D4" s="7"/>
      <c r="E4" s="7"/>
      <c r="F4" s="7"/>
      <c r="G4" s="7"/>
      <c r="H4" s="7"/>
      <c r="I4" s="7"/>
      <c r="J4" s="7"/>
      <c r="K4" s="7"/>
      <c r="L4" s="7"/>
      <c r="M4" s="7"/>
      <c r="N4" s="7"/>
      <c r="O4" s="7"/>
      <c r="P4" s="7"/>
      <c r="Q4" s="7"/>
      <c r="R4" s="7"/>
      <c r="S4" s="7"/>
      <c r="T4" s="7"/>
      <c r="U4" s="7"/>
      <c r="V4" s="7"/>
      <c r="W4" s="7"/>
      <c r="X4" s="7"/>
    </row>
    <row r="5" spans="1:24" ht="16.5" thickBot="1" x14ac:dyDescent="0.3">
      <c r="B5" s="10" t="s">
        <v>13</v>
      </c>
      <c r="C5" s="10"/>
      <c r="D5" s="10"/>
      <c r="E5" s="10"/>
      <c r="F5" s="10"/>
      <c r="G5" s="10"/>
      <c r="H5" s="10"/>
      <c r="I5" s="10"/>
      <c r="J5" s="10"/>
      <c r="K5" s="10"/>
      <c r="L5" s="10"/>
      <c r="M5" s="31" t="s">
        <v>12</v>
      </c>
      <c r="N5" s="10"/>
      <c r="O5" s="51" t="s">
        <v>16</v>
      </c>
      <c r="P5" s="51"/>
      <c r="Q5" s="51"/>
      <c r="R5" s="51"/>
      <c r="S5" s="51"/>
      <c r="T5" s="51"/>
      <c r="U5" s="51"/>
      <c r="V5" s="51"/>
      <c r="W5" s="51"/>
      <c r="X5" s="10"/>
    </row>
    <row r="6" spans="1:24" s="13" customFormat="1" ht="135" customHeight="1" x14ac:dyDescent="0.2">
      <c r="A6" s="11"/>
      <c r="B6" s="20" t="s">
        <v>1</v>
      </c>
      <c r="C6" s="20" t="s">
        <v>2</v>
      </c>
      <c r="D6" s="20" t="s">
        <v>3</v>
      </c>
      <c r="E6" s="20" t="s">
        <v>4</v>
      </c>
      <c r="F6" s="20" t="s">
        <v>5</v>
      </c>
      <c r="G6" s="20" t="s">
        <v>28</v>
      </c>
      <c r="H6" s="20" t="s">
        <v>29</v>
      </c>
      <c r="I6" s="27" t="s">
        <v>17</v>
      </c>
      <c r="J6" s="26" t="s">
        <v>18</v>
      </c>
      <c r="K6" s="21" t="s">
        <v>19</v>
      </c>
      <c r="L6" s="22"/>
      <c r="M6" s="21" t="s">
        <v>20</v>
      </c>
      <c r="N6" s="22"/>
      <c r="O6" s="20" t="str">
        <f>B6</f>
        <v>Evaluator 1</v>
      </c>
      <c r="P6" s="20" t="str">
        <f t="shared" ref="P6:U6" si="0">C6</f>
        <v>Evaluator 2</v>
      </c>
      <c r="Q6" s="20" t="str">
        <f t="shared" si="0"/>
        <v>Evaluator 3</v>
      </c>
      <c r="R6" s="20" t="str">
        <f t="shared" si="0"/>
        <v>Evaluator 4</v>
      </c>
      <c r="S6" s="20" t="str">
        <f t="shared" si="0"/>
        <v>Evaluator 5</v>
      </c>
      <c r="T6" s="20" t="str">
        <f t="shared" si="0"/>
        <v>Evaluator 6</v>
      </c>
      <c r="U6" s="20" t="str">
        <f t="shared" si="0"/>
        <v>Evaluator 7</v>
      </c>
      <c r="V6" s="25" t="s">
        <v>21</v>
      </c>
      <c r="W6" s="23" t="s">
        <v>14</v>
      </c>
      <c r="X6" s="22"/>
    </row>
    <row r="7" spans="1:24" s="47" customFormat="1" ht="16.5" customHeight="1" x14ac:dyDescent="0.2">
      <c r="A7" s="37" t="str">
        <f>'1'!A4</f>
        <v>Austin + Page</v>
      </c>
      <c r="B7" s="38">
        <f>'1'!I4</f>
        <v>81.3</v>
      </c>
      <c r="C7" s="39">
        <f>'2'!I4</f>
        <v>81</v>
      </c>
      <c r="D7" s="39">
        <f>'3'!I4</f>
        <v>78</v>
      </c>
      <c r="E7" s="39">
        <f>'4'!I4</f>
        <v>69</v>
      </c>
      <c r="F7" s="39">
        <f>'5'!I4</f>
        <v>64.5</v>
      </c>
      <c r="G7" s="39">
        <f>'6'!I4</f>
        <v>72</v>
      </c>
      <c r="H7" s="39">
        <f>'7'!I4</f>
        <v>74.7</v>
      </c>
      <c r="I7" s="40">
        <f>AVERAGE(B7:H7)</f>
        <v>74.357142857142861</v>
      </c>
      <c r="J7" s="41">
        <f>SUM(B7:H7)</f>
        <v>520.5</v>
      </c>
      <c r="K7" s="42">
        <f>RANK(J7,$J$7:$J$11,0)</f>
        <v>1</v>
      </c>
      <c r="L7" s="43"/>
      <c r="M7" s="44">
        <f>HUB!H4</f>
        <v>10</v>
      </c>
      <c r="N7" s="43"/>
      <c r="O7" s="38">
        <f t="shared" ref="O7:U7" si="1">B7+$M$7</f>
        <v>91.3</v>
      </c>
      <c r="P7" s="39">
        <f t="shared" si="1"/>
        <v>91</v>
      </c>
      <c r="Q7" s="39">
        <f t="shared" si="1"/>
        <v>88</v>
      </c>
      <c r="R7" s="39">
        <f t="shared" si="1"/>
        <v>79</v>
      </c>
      <c r="S7" s="39">
        <f t="shared" si="1"/>
        <v>74.5</v>
      </c>
      <c r="T7" s="39">
        <f t="shared" si="1"/>
        <v>82</v>
      </c>
      <c r="U7" s="39">
        <f t="shared" si="1"/>
        <v>84.7</v>
      </c>
      <c r="V7" s="45">
        <f>SUM(O7:U7)</f>
        <v>590.5</v>
      </c>
      <c r="W7" s="42">
        <f>RANK(V7,$V$7:$V$11,0)</f>
        <v>1</v>
      </c>
      <c r="X7" s="46"/>
    </row>
    <row r="8" spans="1:24" ht="16.5" customHeight="1" x14ac:dyDescent="0.2">
      <c r="A8" s="14" t="str">
        <f>'1'!A5</f>
        <v>Flintco + KSQ</v>
      </c>
      <c r="B8" s="15">
        <f>'1'!I5</f>
        <v>66.599999999999994</v>
      </c>
      <c r="C8" s="16">
        <f>'2'!I5</f>
        <v>69</v>
      </c>
      <c r="D8" s="16">
        <f>'3'!I5</f>
        <v>73.8</v>
      </c>
      <c r="E8" s="16">
        <f>'4'!I5</f>
        <v>60.75</v>
      </c>
      <c r="F8" s="16">
        <f>'5'!I5</f>
        <v>55.5</v>
      </c>
      <c r="G8" s="16">
        <f>'6'!I5</f>
        <v>54</v>
      </c>
      <c r="H8" s="16">
        <f>'7'!I5</f>
        <v>59.7</v>
      </c>
      <c r="I8" s="32">
        <f t="shared" ref="I8:I11" si="2">AVERAGE(B8:H8)</f>
        <v>62.764285714285712</v>
      </c>
      <c r="J8" s="33">
        <f t="shared" ref="J8:J11" si="3">SUM(B8:H8)</f>
        <v>439.34999999999997</v>
      </c>
      <c r="K8" s="28">
        <f>RANK(J8,$J$7:$J$11,0)</f>
        <v>5</v>
      </c>
      <c r="L8" s="29"/>
      <c r="M8" s="30">
        <f>HUB!H5</f>
        <v>10</v>
      </c>
      <c r="N8" s="22"/>
      <c r="O8" s="15">
        <f t="shared" ref="O8:U8" si="4">B8+$M$8</f>
        <v>76.599999999999994</v>
      </c>
      <c r="P8" s="16">
        <f t="shared" si="4"/>
        <v>79</v>
      </c>
      <c r="Q8" s="16">
        <f t="shared" si="4"/>
        <v>83.8</v>
      </c>
      <c r="R8" s="16">
        <f t="shared" si="4"/>
        <v>70.75</v>
      </c>
      <c r="S8" s="16">
        <f t="shared" si="4"/>
        <v>65.5</v>
      </c>
      <c r="T8" s="16">
        <f t="shared" si="4"/>
        <v>64</v>
      </c>
      <c r="U8" s="16">
        <f t="shared" si="4"/>
        <v>69.7</v>
      </c>
      <c r="V8" s="17">
        <f t="shared" ref="V8:V11" si="5">SUM(O8:U8)</f>
        <v>509.34999999999997</v>
      </c>
      <c r="W8" s="24">
        <f>RANK(V8,$V$7:$V$11,0)</f>
        <v>5</v>
      </c>
      <c r="X8" s="12"/>
    </row>
    <row r="9" spans="1:24" s="47" customFormat="1" ht="16.5" customHeight="1" x14ac:dyDescent="0.2">
      <c r="A9" s="37" t="str">
        <f>'1'!A6</f>
        <v>Harvey + Kirksey</v>
      </c>
      <c r="B9" s="38">
        <f>'1'!I6</f>
        <v>73.199999999999989</v>
      </c>
      <c r="C9" s="39">
        <f>'2'!I6</f>
        <v>69</v>
      </c>
      <c r="D9" s="39">
        <f>'3'!I6</f>
        <v>73.8</v>
      </c>
      <c r="E9" s="39">
        <f>'4'!I6</f>
        <v>66.75</v>
      </c>
      <c r="F9" s="39">
        <f>'5'!I6</f>
        <v>60</v>
      </c>
      <c r="G9" s="39">
        <f>'6'!I6</f>
        <v>79.5</v>
      </c>
      <c r="H9" s="39">
        <f>'7'!I6</f>
        <v>72.75</v>
      </c>
      <c r="I9" s="40">
        <f t="shared" si="2"/>
        <v>70.714285714285708</v>
      </c>
      <c r="J9" s="41">
        <f t="shared" si="3"/>
        <v>495</v>
      </c>
      <c r="K9" s="42">
        <f>RANK(J9,$J$7:$J$11,0)</f>
        <v>2</v>
      </c>
      <c r="L9" s="43"/>
      <c r="M9" s="44">
        <f>HUB!H6</f>
        <v>10</v>
      </c>
      <c r="N9" s="43"/>
      <c r="O9" s="38">
        <f>B9+$M$9</f>
        <v>83.199999999999989</v>
      </c>
      <c r="P9" s="39">
        <f t="shared" ref="P9:S9" si="6">C9+$M$9</f>
        <v>79</v>
      </c>
      <c r="Q9" s="39">
        <f t="shared" si="6"/>
        <v>83.8</v>
      </c>
      <c r="R9" s="39">
        <f t="shared" si="6"/>
        <v>76.75</v>
      </c>
      <c r="S9" s="39">
        <f t="shared" si="6"/>
        <v>70</v>
      </c>
      <c r="T9" s="39">
        <f t="shared" ref="T9" si="7">G9+$M$9</f>
        <v>89.5</v>
      </c>
      <c r="U9" s="39">
        <f t="shared" ref="U9" si="8">H9+$M$9</f>
        <v>82.75</v>
      </c>
      <c r="V9" s="45">
        <f t="shared" si="5"/>
        <v>565</v>
      </c>
      <c r="W9" s="42">
        <f>RANK(V9,$V$7:$V$11,0)</f>
        <v>2</v>
      </c>
      <c r="X9" s="46"/>
    </row>
    <row r="10" spans="1:24" x14ac:dyDescent="0.2">
      <c r="A10" s="14" t="str">
        <f>'1'!A7</f>
        <v>Hoar + Shepley</v>
      </c>
      <c r="B10" s="15">
        <f>'1'!I7</f>
        <v>63</v>
      </c>
      <c r="C10" s="16">
        <f>'2'!I7</f>
        <v>66</v>
      </c>
      <c r="D10" s="16">
        <f>'3'!I7</f>
        <v>60</v>
      </c>
      <c r="E10" s="16">
        <f>'4'!I7</f>
        <v>64.5</v>
      </c>
      <c r="F10" s="16">
        <f>'5'!I7</f>
        <v>48</v>
      </c>
      <c r="G10" s="16">
        <f>'6'!I7</f>
        <v>81</v>
      </c>
      <c r="H10" s="16">
        <f>'7'!I7</f>
        <v>63</v>
      </c>
      <c r="I10" s="32">
        <f t="shared" si="2"/>
        <v>63.642857142857146</v>
      </c>
      <c r="J10" s="33">
        <f t="shared" si="3"/>
        <v>445.5</v>
      </c>
      <c r="K10" s="28">
        <f>RANK(J10,$J$7:$J$11,0)</f>
        <v>4</v>
      </c>
      <c r="L10" s="29"/>
      <c r="M10" s="30">
        <f>HUB!H7</f>
        <v>10</v>
      </c>
      <c r="N10" s="22"/>
      <c r="O10" s="15">
        <f>B10+$M$10</f>
        <v>73</v>
      </c>
      <c r="P10" s="16">
        <f t="shared" ref="P10:S10" si="9">C10+$M$10</f>
        <v>76</v>
      </c>
      <c r="Q10" s="16">
        <f t="shared" si="9"/>
        <v>70</v>
      </c>
      <c r="R10" s="16">
        <f t="shared" si="9"/>
        <v>74.5</v>
      </c>
      <c r="S10" s="16">
        <f t="shared" si="9"/>
        <v>58</v>
      </c>
      <c r="T10" s="16">
        <f t="shared" ref="T10" si="10">G10+$M$10</f>
        <v>91</v>
      </c>
      <c r="U10" s="16">
        <f>H10+$M$10</f>
        <v>73</v>
      </c>
      <c r="V10" s="17">
        <f t="shared" si="5"/>
        <v>515.5</v>
      </c>
      <c r="W10" s="24">
        <f>RANK(V10,$V$7:$V$11,0)</f>
        <v>4</v>
      </c>
      <c r="X10" s="12"/>
    </row>
    <row r="11" spans="1:24" s="47" customFormat="1" x14ac:dyDescent="0.2">
      <c r="A11" s="37" t="str">
        <f>'1'!A8</f>
        <v>Weitz + PGAL</v>
      </c>
      <c r="B11" s="38">
        <f>'1'!I8</f>
        <v>78.3</v>
      </c>
      <c r="C11" s="39">
        <f>'2'!I8</f>
        <v>78</v>
      </c>
      <c r="D11" s="39">
        <f>'3'!I8</f>
        <v>66</v>
      </c>
      <c r="E11" s="39">
        <f>'4'!I8</f>
        <v>62.25</v>
      </c>
      <c r="F11" s="39">
        <f>'5'!I8</f>
        <v>67.5</v>
      </c>
      <c r="G11" s="39">
        <f>'6'!I8</f>
        <v>70.5</v>
      </c>
      <c r="H11" s="39">
        <f>'7'!I8</f>
        <v>63.9</v>
      </c>
      <c r="I11" s="40">
        <f t="shared" si="2"/>
        <v>69.492857142857147</v>
      </c>
      <c r="J11" s="41">
        <f t="shared" si="3"/>
        <v>486.45</v>
      </c>
      <c r="K11" s="42">
        <f>RANK(J11,$J$7:$J$11,0)</f>
        <v>3</v>
      </c>
      <c r="L11" s="43"/>
      <c r="M11" s="44">
        <f>HUB!H8</f>
        <v>10</v>
      </c>
      <c r="N11" s="43"/>
      <c r="O11" s="38">
        <f>B11+$M$11</f>
        <v>88.3</v>
      </c>
      <c r="P11" s="39">
        <f t="shared" ref="P11:S11" si="11">C11+$M$11</f>
        <v>88</v>
      </c>
      <c r="Q11" s="39">
        <f t="shared" si="11"/>
        <v>76</v>
      </c>
      <c r="R11" s="39">
        <f t="shared" si="11"/>
        <v>72.25</v>
      </c>
      <c r="S11" s="39">
        <f t="shared" si="11"/>
        <v>77.5</v>
      </c>
      <c r="T11" s="39">
        <f t="shared" ref="T11" si="12">G11+$M$11</f>
        <v>80.5</v>
      </c>
      <c r="U11" s="39">
        <f t="shared" ref="U11" si="13">H11+$M$11</f>
        <v>73.900000000000006</v>
      </c>
      <c r="V11" s="45">
        <f t="shared" si="5"/>
        <v>556.45000000000005</v>
      </c>
      <c r="W11" s="42">
        <f>RANK(V11,$V$7:$V$11,0)</f>
        <v>3</v>
      </c>
      <c r="X11" s="46"/>
    </row>
    <row r="13" spans="1:24" x14ac:dyDescent="0.2">
      <c r="M13" s="18"/>
      <c r="N13" s="18"/>
      <c r="O13" s="19"/>
      <c r="P13" s="19"/>
      <c r="Q13" s="19"/>
      <c r="R13" s="19"/>
      <c r="S13" s="19"/>
      <c r="T13" s="19"/>
      <c r="U13" s="19"/>
      <c r="V13" s="19"/>
      <c r="W13" s="19"/>
      <c r="X13" s="19"/>
    </row>
    <row r="14" spans="1:24" x14ac:dyDescent="0.2">
      <c r="M14" s="18"/>
      <c r="N14" s="18"/>
      <c r="O14" s="19"/>
      <c r="P14" s="19"/>
      <c r="Q14" s="19"/>
      <c r="R14" s="19"/>
      <c r="S14" s="19"/>
      <c r="T14" s="19"/>
      <c r="U14" s="19"/>
      <c r="V14" s="19"/>
      <c r="W14" s="19"/>
      <c r="X14" s="19"/>
    </row>
  </sheetData>
  <mergeCells count="2">
    <mergeCell ref="A3:K3"/>
    <mergeCell ref="O5:W5"/>
  </mergeCells>
  <phoneticPr fontId="53" type="noConversion"/>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vt:lpstr>
      <vt:lpstr>2</vt:lpstr>
      <vt:lpstr>3</vt:lpstr>
      <vt:lpstr>4</vt:lpstr>
      <vt:lpstr>5</vt:lpstr>
      <vt:lpstr>6</vt:lpstr>
      <vt:lpstr>7</vt:lpstr>
      <vt:lpstr>HUB</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2024-10-25T15:32:16Z</dcterms:modified>
</cp:coreProperties>
</file>