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9\02_Open Record Evaluations\3.15.19\"/>
    </mc:Choice>
  </mc:AlternateContent>
  <bookViews>
    <workbookView xWindow="0" yWindow="0" windowWidth="28800" windowHeight="12435" activeTab="1"/>
  </bookViews>
  <sheets>
    <sheet name="HUB" sheetId="4" r:id="rId1"/>
    <sheet name="Summary" sheetId="1" r:id="rId2"/>
    <sheet name="SAMPLE" sheetId="15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20" i="1" l="1"/>
  <c r="G19" i="1" l="1"/>
  <c r="G21" i="1"/>
  <c r="G22" i="1"/>
  <c r="G23" i="1"/>
  <c r="G24" i="1"/>
  <c r="G25" i="1"/>
  <c r="G18" i="1"/>
  <c r="G26" i="1"/>
  <c r="F19" i="1" l="1"/>
  <c r="F20" i="1"/>
  <c r="F21" i="1"/>
  <c r="F22" i="1"/>
  <c r="F23" i="1"/>
  <c r="F24" i="1"/>
  <c r="F25" i="1"/>
  <c r="F18" i="1"/>
  <c r="F26" i="1"/>
  <c r="E20" i="1" l="1"/>
  <c r="E22" i="1"/>
  <c r="E23" i="1"/>
  <c r="E24" i="1"/>
  <c r="E25" i="1"/>
  <c r="E21" i="1"/>
  <c r="E18" i="1"/>
  <c r="E26" i="1"/>
  <c r="E19" i="1"/>
  <c r="D18" i="1" l="1"/>
  <c r="D20" i="1"/>
  <c r="D22" i="1"/>
  <c r="D23" i="1"/>
  <c r="D19" i="1"/>
  <c r="D26" i="1"/>
  <c r="D21" i="1"/>
  <c r="D24" i="1"/>
  <c r="D25" i="1"/>
  <c r="C20" i="1" l="1"/>
  <c r="C21" i="1"/>
  <c r="C22" i="1"/>
  <c r="C23" i="1"/>
  <c r="C24" i="1"/>
  <c r="C25" i="1"/>
  <c r="C18" i="1"/>
  <c r="C26" i="1"/>
  <c r="C19" i="1"/>
  <c r="B25" i="1" l="1"/>
  <c r="H25" i="1" s="1"/>
  <c r="B18" i="1"/>
  <c r="H18" i="1" s="1"/>
  <c r="B19" i="1"/>
  <c r="H19" i="1" s="1"/>
  <c r="B21" i="1"/>
  <c r="H21" i="1" s="1"/>
  <c r="B22" i="1"/>
  <c r="H22" i="1" s="1"/>
  <c r="B23" i="1"/>
  <c r="H23" i="1" s="1"/>
  <c r="B26" i="1"/>
  <c r="H26" i="1" s="1"/>
  <c r="B20" i="1"/>
  <c r="H20" i="1" s="1"/>
  <c r="B24" i="1"/>
  <c r="H24" i="1" s="1"/>
  <c r="H6" i="1"/>
  <c r="H5" i="1"/>
  <c r="H7" i="1"/>
  <c r="I7" i="1"/>
  <c r="H8" i="1"/>
  <c r="I8" i="1"/>
  <c r="H9" i="1"/>
  <c r="I9" i="1"/>
  <c r="H10" i="1"/>
  <c r="I10" i="1"/>
  <c r="H11" i="1"/>
  <c r="H12" i="1"/>
  <c r="H13" i="1"/>
  <c r="E5" i="4"/>
  <c r="I6" i="1" s="1"/>
  <c r="E6" i="4"/>
  <c r="E7" i="4"/>
  <c r="E8" i="4"/>
  <c r="E9" i="4"/>
  <c r="E10" i="4"/>
  <c r="I11" i="1" s="1"/>
  <c r="E11" i="4"/>
  <c r="I12" i="1" s="1"/>
  <c r="E12" i="4"/>
  <c r="I13" i="1" s="1"/>
  <c r="E4" i="4"/>
  <c r="I5" i="1" s="1"/>
  <c r="A5" i="4"/>
  <c r="A6" i="4"/>
  <c r="A7" i="4"/>
  <c r="A8" i="4"/>
  <c r="A9" i="4"/>
  <c r="A10" i="4"/>
  <c r="A11" i="4"/>
  <c r="A12" i="4"/>
  <c r="A4" i="4"/>
  <c r="P26" i="15"/>
  <c r="P27" i="15"/>
  <c r="P28" i="15"/>
  <c r="P30" i="15"/>
  <c r="Q26" i="15"/>
  <c r="Q27" i="15"/>
  <c r="Q28" i="15"/>
  <c r="Q30" i="15"/>
  <c r="R26" i="15"/>
  <c r="R27" i="15"/>
  <c r="R28" i="15"/>
  <c r="R30" i="15"/>
  <c r="Q33" i="15"/>
  <c r="I22" i="1" l="1"/>
  <c r="J13" i="1"/>
  <c r="J12" i="1"/>
  <c r="J11" i="1"/>
  <c r="J10" i="1"/>
  <c r="J9" i="1"/>
  <c r="J8" i="1"/>
  <c r="J7" i="1"/>
  <c r="J6" i="1"/>
  <c r="J5" i="1"/>
  <c r="K8" i="1" l="1"/>
  <c r="I18" i="1"/>
  <c r="I25" i="1"/>
  <c r="I23" i="1"/>
  <c r="I26" i="1"/>
  <c r="I19" i="1"/>
  <c r="I20" i="1"/>
  <c r="I24" i="1"/>
  <c r="I21" i="1"/>
  <c r="K6" i="1"/>
  <c r="K11" i="1"/>
  <c r="K7" i="1"/>
  <c r="K10" i="1"/>
  <c r="K13" i="1"/>
  <c r="K5" i="1"/>
  <c r="K9" i="1"/>
  <c r="K12" i="1"/>
</calcChain>
</file>

<file path=xl/sharedStrings.xml><?xml version="1.0" encoding="utf-8"?>
<sst xmlns="http://schemas.openxmlformats.org/spreadsheetml/2006/main" count="60" uniqueCount="45">
  <si>
    <t xml:space="preserve">RESPONDENT SUMMARY </t>
  </si>
  <si>
    <t>Total</t>
  </si>
  <si>
    <t>Criteria 7</t>
  </si>
  <si>
    <t>Rank</t>
  </si>
  <si>
    <t>Contractor</t>
  </si>
  <si>
    <t>committee</t>
  </si>
  <si>
    <t>rank -&gt;</t>
  </si>
  <si>
    <t>sum</t>
  </si>
  <si>
    <t>v1</t>
  </si>
  <si>
    <t>v2</t>
  </si>
  <si>
    <t>v3</t>
  </si>
  <si>
    <t>honda</t>
  </si>
  <si>
    <t>toyota</t>
  </si>
  <si>
    <t>ford</t>
  </si>
  <si>
    <t>E1</t>
  </si>
  <si>
    <t>tim</t>
  </si>
  <si>
    <t>E2</t>
  </si>
  <si>
    <t>jack</t>
  </si>
  <si>
    <t>E3</t>
  </si>
  <si>
    <t>tony</t>
  </si>
  <si>
    <t>Winner:</t>
  </si>
  <si>
    <t>HUB</t>
  </si>
  <si>
    <t>Scoring Summary</t>
  </si>
  <si>
    <t>RFQ730-19044 A&amp;E New UH College of Medicine School</t>
  </si>
  <si>
    <t>HDR</t>
  </si>
  <si>
    <t>Kirksey</t>
  </si>
  <si>
    <t>Page+SLAM</t>
  </si>
  <si>
    <t>PBK Architects Inc.</t>
  </si>
  <si>
    <t>Perkins+Will</t>
  </si>
  <si>
    <t>PGAL</t>
  </si>
  <si>
    <t>PhiloWilke Partnership</t>
  </si>
  <si>
    <t>Shepley Bulfinch</t>
  </si>
  <si>
    <t>SmithGroup+HarrisonKornberg</t>
  </si>
  <si>
    <t xml:space="preserve">HUB </t>
  </si>
  <si>
    <t xml:space="preserve">Weight </t>
  </si>
  <si>
    <t>Avg Total Score</t>
  </si>
  <si>
    <t>Total (Avg + HUB)</t>
  </si>
  <si>
    <t>Rank of Average</t>
  </si>
  <si>
    <t>Average of committee rank per vendor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</si>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</sst>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11" fillId="0" borderId="0" xfId="0" applyFont="1" applyBorder="1" applyAlignment="1"/>
    <xf numFmtId="0" fontId="0" fillId="0" borderId="0" xfId="0"/>
    <xf numFmtId="0" fontId="1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12" fillId="24" borderId="0" xfId="0" applyFont="1" applyFill="1"/>
    <xf numFmtId="0" fontId="12" fillId="24" borderId="0" xfId="0" applyFont="1" applyFill="1" applyBorder="1"/>
    <xf numFmtId="0" fontId="11" fillId="24" borderId="0" xfId="0" applyFont="1" applyFill="1" applyBorder="1" applyAlignment="1">
      <alignment horizontal="left" vertical="center"/>
    </xf>
    <xf numFmtId="0" fontId="11" fillId="24" borderId="0" xfId="0" applyFont="1" applyFill="1" applyAlignment="1">
      <alignment horizontal="center" vertical="center"/>
    </xf>
    <xf numFmtId="0" fontId="33" fillId="24" borderId="0" xfId="0" applyFont="1" applyFill="1"/>
    <xf numFmtId="0" fontId="36" fillId="0" borderId="10" xfId="4" applyFont="1" applyFill="1" applyBorder="1" applyAlignment="1">
      <alignment horizontal="right"/>
    </xf>
    <xf numFmtId="0" fontId="13" fillId="0" borderId="0" xfId="97" applyFont="1"/>
    <xf numFmtId="0" fontId="37" fillId="0" borderId="0" xfId="97" applyFont="1" applyFill="1" applyBorder="1"/>
    <xf numFmtId="0" fontId="1" fillId="0" borderId="0" xfId="98"/>
    <xf numFmtId="0" fontId="11" fillId="0" borderId="0" xfId="97" applyFont="1" applyBorder="1" applyAlignment="1"/>
    <xf numFmtId="0" fontId="13" fillId="0" borderId="0" xfId="97" applyFont="1" applyBorder="1"/>
    <xf numFmtId="0" fontId="36" fillId="0" borderId="11" xfId="97" applyFont="1" applyBorder="1" applyAlignment="1">
      <alignment horizontal="center"/>
    </xf>
    <xf numFmtId="0" fontId="35" fillId="25" borderId="12" xfId="4" applyFont="1" applyFill="1" applyBorder="1" applyAlignment="1">
      <alignment horizontal="right"/>
    </xf>
    <xf numFmtId="0" fontId="13" fillId="0" borderId="0" xfId="97" applyFont="1" applyAlignment="1">
      <alignment horizontal="right"/>
    </xf>
    <xf numFmtId="0" fontId="13" fillId="24" borderId="0" xfId="0" applyFont="1" applyFill="1"/>
    <xf numFmtId="0" fontId="12" fillId="0" borderId="13" xfId="0" applyFont="1" applyBorder="1" applyAlignment="1">
      <alignment horizontal="center" vertical="center"/>
    </xf>
    <xf numFmtId="0" fontId="13" fillId="27" borderId="0" xfId="0" applyFont="1" applyFill="1"/>
    <xf numFmtId="0" fontId="12" fillId="27" borderId="0" xfId="0" applyFont="1" applyFill="1"/>
    <xf numFmtId="0" fontId="32" fillId="24" borderId="14" xfId="0" applyFont="1" applyFill="1" applyBorder="1" applyAlignment="1">
      <alignment horizontal="right" textRotation="90" wrapText="1"/>
    </xf>
    <xf numFmtId="0" fontId="32" fillId="24" borderId="15" xfId="0" applyFont="1" applyFill="1" applyBorder="1" applyAlignment="1">
      <alignment horizontal="right" textRotation="90" wrapText="1"/>
    </xf>
    <xf numFmtId="0" fontId="32" fillId="24" borderId="16" xfId="0" applyFont="1" applyFill="1" applyBorder="1" applyAlignment="1">
      <alignment horizontal="right" textRotation="90" wrapText="1"/>
    </xf>
    <xf numFmtId="0" fontId="32" fillId="24" borderId="17" xfId="0" applyFont="1" applyFill="1" applyBorder="1" applyAlignment="1">
      <alignment horizontal="right" textRotation="90" wrapText="1"/>
    </xf>
    <xf numFmtId="0" fontId="32" fillId="24" borderId="18" xfId="0" applyFont="1" applyFill="1" applyBorder="1" applyAlignment="1">
      <alignment horizontal="right" textRotation="90" wrapText="1"/>
    </xf>
    <xf numFmtId="4" fontId="13" fillId="0" borderId="13" xfId="0" applyNumberFormat="1" applyFont="1" applyFill="1" applyBorder="1" applyAlignment="1">
      <alignment horizontal="right"/>
    </xf>
    <xf numFmtId="4" fontId="13" fillId="24" borderId="13" xfId="0" applyNumberFormat="1" applyFont="1" applyFill="1" applyBorder="1" applyAlignment="1">
      <alignment horizontal="right"/>
    </xf>
    <xf numFmtId="4" fontId="12" fillId="24" borderId="13" xfId="0" applyNumberFormat="1" applyFont="1" applyFill="1" applyBorder="1"/>
    <xf numFmtId="0" fontId="13" fillId="24" borderId="13" xfId="0" applyFont="1" applyFill="1" applyBorder="1"/>
    <xf numFmtId="0" fontId="12" fillId="24" borderId="13" xfId="0" applyFont="1" applyFill="1" applyBorder="1"/>
    <xf numFmtId="0" fontId="12" fillId="27" borderId="13" xfId="0" applyFont="1" applyFill="1" applyBorder="1"/>
    <xf numFmtId="0" fontId="12" fillId="24" borderId="19" xfId="0" applyFont="1" applyFill="1" applyBorder="1"/>
    <xf numFmtId="4" fontId="13" fillId="27" borderId="13" xfId="0" applyNumberFormat="1" applyFont="1" applyFill="1" applyBorder="1" applyAlignment="1">
      <alignment horizontal="right"/>
    </xf>
    <xf numFmtId="4" fontId="12" fillId="27" borderId="13" xfId="0" applyNumberFormat="1" applyFont="1" applyFill="1" applyBorder="1"/>
    <xf numFmtId="0" fontId="13" fillId="27" borderId="13" xfId="0" applyFont="1" applyFill="1" applyBorder="1"/>
    <xf numFmtId="0" fontId="35" fillId="0" borderId="0" xfId="97" applyFont="1" applyAlignment="1">
      <alignment horizontal="left"/>
    </xf>
    <xf numFmtId="0" fontId="34" fillId="0" borderId="10" xfId="4" applyFont="1" applyBorder="1" applyAlignment="1">
      <alignment horizontal="center"/>
    </xf>
    <xf numFmtId="0" fontId="11" fillId="26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</cellXfs>
  <cellStyles count="10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Currency 3" xfId="100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7"/>
    <cellStyle name="Normal 5 2" xfId="98"/>
    <cellStyle name="Note 2" xfId="5"/>
    <cellStyle name="Note 3" xfId="89"/>
    <cellStyle name="Note 4" xfId="42"/>
    <cellStyle name="Output 2" xfId="84"/>
    <cellStyle name="Output 3" xfId="43"/>
    <cellStyle name="Percent 2" xfId="99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jamil\Desktop\NEW%20Evaluation%20Matrix%20RFQ730-19044%20A&amp;E%20New%20UH%20College%20of%20Medicine%20Sch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tion"/>
      <sheetName val="Respondent Summary"/>
    </sheetNames>
    <sheetDataSet>
      <sheetData sheetId="0">
        <row r="13">
          <cell r="A13" t="str">
            <v>HDR</v>
          </cell>
        </row>
        <row r="14">
          <cell r="A14" t="str">
            <v>Kirksey</v>
          </cell>
        </row>
        <row r="15">
          <cell r="A15" t="str">
            <v>Page+SLAM</v>
          </cell>
        </row>
        <row r="16">
          <cell r="A16" t="str">
            <v>PBK Architects Inc.</v>
          </cell>
        </row>
        <row r="17">
          <cell r="A17" t="str">
            <v>Perkins+Will</v>
          </cell>
        </row>
        <row r="18">
          <cell r="A18" t="str">
            <v>PGAL</v>
          </cell>
        </row>
        <row r="19">
          <cell r="A19" t="str">
            <v>PhiloWilke Partnership</v>
          </cell>
        </row>
        <row r="20">
          <cell r="A20" t="str">
            <v>Shepley Bulfinch</v>
          </cell>
        </row>
        <row r="21">
          <cell r="A21" t="str">
            <v>SmithGroup+HarrisonKornberg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workbookViewId="0">
      <selection activeCell="E12" sqref="E12"/>
    </sheetView>
  </sheetViews>
  <sheetFormatPr defaultRowHeight="12.75" x14ac:dyDescent="0.2"/>
  <sheetData>
    <row r="1" spans="1:7" ht="15.75" x14ac:dyDescent="0.25">
      <c r="A1" s="4" t="s">
        <v>0</v>
      </c>
      <c r="B1" s="3"/>
      <c r="C1" s="3"/>
      <c r="D1" s="1"/>
      <c r="E1" s="2"/>
    </row>
    <row r="2" spans="1:7" ht="15.75" x14ac:dyDescent="0.25">
      <c r="A2" s="14"/>
      <c r="B2" s="15"/>
      <c r="C2" s="11"/>
      <c r="D2" s="16" t="s">
        <v>21</v>
      </c>
      <c r="E2" s="11"/>
      <c r="F2" s="2"/>
      <c r="G2" s="2"/>
    </row>
    <row r="3" spans="1:7" x14ac:dyDescent="0.2">
      <c r="A3" s="39"/>
      <c r="B3" s="39"/>
      <c r="C3" s="39"/>
      <c r="D3" s="17" t="s">
        <v>2</v>
      </c>
      <c r="E3" s="10" t="s">
        <v>1</v>
      </c>
      <c r="F3" s="2"/>
      <c r="G3" s="2"/>
    </row>
    <row r="4" spans="1:7" ht="15" x14ac:dyDescent="0.2">
      <c r="A4" s="38" t="str">
        <f>[1]Evaluation!A13</f>
        <v>HDR</v>
      </c>
      <c r="B4" s="38"/>
      <c r="C4" s="38"/>
      <c r="D4" s="20">
        <v>4.5</v>
      </c>
      <c r="E4" s="12">
        <f>D4*$D$14</f>
        <v>9</v>
      </c>
      <c r="F4" s="2"/>
      <c r="G4" s="2"/>
    </row>
    <row r="5" spans="1:7" x14ac:dyDescent="0.2">
      <c r="A5" s="38" t="str">
        <f>[1]Evaluation!A14</f>
        <v>Kirksey</v>
      </c>
      <c r="B5" s="38"/>
      <c r="C5" s="38"/>
      <c r="D5" s="11">
        <v>5</v>
      </c>
      <c r="E5" s="12">
        <f t="shared" ref="E5:E12" si="0">D5*$D$14</f>
        <v>10</v>
      </c>
      <c r="F5" s="2"/>
      <c r="G5" s="2"/>
    </row>
    <row r="6" spans="1:7" x14ac:dyDescent="0.2">
      <c r="A6" s="38" t="str">
        <f>[1]Evaluation!A15</f>
        <v>Page+SLAM</v>
      </c>
      <c r="B6" s="38"/>
      <c r="C6" s="38"/>
      <c r="D6" s="11">
        <v>4.5</v>
      </c>
      <c r="E6" s="12">
        <f t="shared" si="0"/>
        <v>9</v>
      </c>
      <c r="F6" s="2"/>
      <c r="G6" s="2"/>
    </row>
    <row r="7" spans="1:7" x14ac:dyDescent="0.2">
      <c r="A7" s="38" t="str">
        <f>[1]Evaluation!A16</f>
        <v>PBK Architects Inc.</v>
      </c>
      <c r="B7" s="38"/>
      <c r="C7" s="38"/>
      <c r="D7" s="11">
        <v>4.8</v>
      </c>
      <c r="E7" s="12">
        <f t="shared" si="0"/>
        <v>9.6</v>
      </c>
      <c r="F7" s="2"/>
      <c r="G7" s="2"/>
    </row>
    <row r="8" spans="1:7" x14ac:dyDescent="0.2">
      <c r="A8" s="38" t="str">
        <f>[1]Evaluation!A17</f>
        <v>Perkins+Will</v>
      </c>
      <c r="B8" s="38"/>
      <c r="C8" s="38"/>
      <c r="D8" s="11">
        <v>5</v>
      </c>
      <c r="E8" s="12">
        <f t="shared" si="0"/>
        <v>10</v>
      </c>
      <c r="F8" s="2"/>
      <c r="G8" s="2"/>
    </row>
    <row r="9" spans="1:7" x14ac:dyDescent="0.2">
      <c r="A9" s="38" t="str">
        <f>[1]Evaluation!A18</f>
        <v>PGAL</v>
      </c>
      <c r="B9" s="38"/>
      <c r="C9" s="38"/>
      <c r="D9" s="11">
        <v>4.5</v>
      </c>
      <c r="E9" s="12">
        <f t="shared" si="0"/>
        <v>9</v>
      </c>
      <c r="F9" s="2"/>
      <c r="G9" s="2"/>
    </row>
    <row r="10" spans="1:7" x14ac:dyDescent="0.2">
      <c r="A10" s="38" t="str">
        <f>[1]Evaluation!A19</f>
        <v>PhiloWilke Partnership</v>
      </c>
      <c r="B10" s="38"/>
      <c r="C10" s="38"/>
      <c r="D10" s="11">
        <v>4.8</v>
      </c>
      <c r="E10" s="12">
        <f t="shared" si="0"/>
        <v>9.6</v>
      </c>
      <c r="F10" s="2"/>
      <c r="G10" s="2"/>
    </row>
    <row r="11" spans="1:7" x14ac:dyDescent="0.2">
      <c r="A11" s="38" t="str">
        <f>[1]Evaluation!A20</f>
        <v>Shepley Bulfinch</v>
      </c>
      <c r="B11" s="38"/>
      <c r="C11" s="38"/>
      <c r="D11" s="11">
        <v>5</v>
      </c>
      <c r="E11" s="12">
        <f t="shared" si="0"/>
        <v>10</v>
      </c>
      <c r="F11" s="2"/>
      <c r="G11" s="2"/>
    </row>
    <row r="12" spans="1:7" x14ac:dyDescent="0.2">
      <c r="A12" s="38" t="str">
        <f>[1]Evaluation!A21</f>
        <v>SmithGroup+HarrisonKornberg</v>
      </c>
      <c r="B12" s="38"/>
      <c r="C12" s="38"/>
      <c r="D12" s="11">
        <v>5</v>
      </c>
      <c r="E12" s="12">
        <f t="shared" si="0"/>
        <v>10</v>
      </c>
      <c r="F12" s="2"/>
      <c r="G12" s="2"/>
    </row>
    <row r="13" spans="1:7" x14ac:dyDescent="0.2">
      <c r="A13" s="11"/>
      <c r="B13" s="11"/>
      <c r="C13" s="11"/>
      <c r="D13" s="11"/>
      <c r="E13" s="11"/>
      <c r="F13" s="2"/>
      <c r="G13" s="2"/>
    </row>
    <row r="14" spans="1:7" x14ac:dyDescent="0.2">
      <c r="A14" s="11"/>
      <c r="B14" s="11"/>
      <c r="C14" s="18" t="s">
        <v>34</v>
      </c>
      <c r="D14" s="11">
        <v>2</v>
      </c>
      <c r="E14" s="11"/>
      <c r="F14" s="2"/>
      <c r="G14" s="2"/>
    </row>
    <row r="15" spans="1:7" x14ac:dyDescent="0.2">
      <c r="A15" s="11"/>
      <c r="B15" s="11"/>
      <c r="C15" s="11"/>
      <c r="D15" s="11"/>
      <c r="E15" s="11"/>
      <c r="F15" s="2"/>
      <c r="G15" s="2"/>
    </row>
    <row r="16" spans="1:7" x14ac:dyDescent="0.2">
      <c r="A16" s="11"/>
      <c r="B16" s="11"/>
      <c r="C16" s="11"/>
      <c r="D16" s="11"/>
      <c r="E16" s="11"/>
      <c r="F16" s="11"/>
    </row>
    <row r="17" spans="1:6" x14ac:dyDescent="0.2">
      <c r="A17" s="11"/>
      <c r="B17" s="11"/>
      <c r="C17" s="11"/>
      <c r="D17" s="11"/>
      <c r="E17" s="11"/>
      <c r="F17" s="11"/>
    </row>
  </sheetData>
  <protectedRanges>
    <protectedRange sqref="D4" name="Points_1_1_1"/>
  </protectedRanges>
  <mergeCells count="10">
    <mergeCell ref="A3:C3"/>
    <mergeCell ref="A4:C4"/>
    <mergeCell ref="A5:C5"/>
    <mergeCell ref="A6:C6"/>
    <mergeCell ref="A11:C11"/>
    <mergeCell ref="A12:C12"/>
    <mergeCell ref="A7:C7"/>
    <mergeCell ref="A8:C8"/>
    <mergeCell ref="A9:C9"/>
    <mergeCell ref="A10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workbookViewId="0">
      <selection activeCell="F22" sqref="F22"/>
    </sheetView>
  </sheetViews>
  <sheetFormatPr defaultRowHeight="15" x14ac:dyDescent="0.2"/>
  <cols>
    <col min="1" max="1" width="33" style="5" customWidth="1"/>
    <col min="2" max="2" width="7.140625" style="5" bestFit="1" customWidth="1"/>
    <col min="3" max="7" width="5.5703125" style="5" bestFit="1" customWidth="1"/>
    <col min="8" max="8" width="7.7109375" style="5" customWidth="1"/>
    <col min="9" max="9" width="7.5703125" style="5" customWidth="1"/>
    <col min="10" max="10" width="7" style="5" bestFit="1" customWidth="1"/>
    <col min="11" max="11" width="6.7109375" style="5" customWidth="1"/>
    <col min="12" max="12" width="10.42578125" style="5" bestFit="1" customWidth="1"/>
    <col min="13" max="16384" width="9.140625" style="5"/>
  </cols>
  <sheetData>
    <row r="1" spans="1:11" ht="15.75" x14ac:dyDescent="0.2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75" x14ac:dyDescent="0.25">
      <c r="A2" s="41" t="s">
        <v>23</v>
      </c>
      <c r="B2" s="41"/>
      <c r="C2" s="41"/>
      <c r="D2" s="41"/>
      <c r="E2" s="41"/>
      <c r="F2" s="41"/>
      <c r="G2" s="41"/>
      <c r="H2" s="41"/>
      <c r="I2" s="6"/>
    </row>
    <row r="3" spans="1:11" ht="15.75" thickBot="1" x14ac:dyDescent="0.25"/>
    <row r="4" spans="1:11" s="8" customFormat="1" ht="111.75" customHeight="1" x14ac:dyDescent="0.2">
      <c r="A4" s="7"/>
      <c r="B4" s="25" t="s">
        <v>39</v>
      </c>
      <c r="C4" s="25" t="s">
        <v>40</v>
      </c>
      <c r="D4" s="25" t="s">
        <v>41</v>
      </c>
      <c r="E4" s="25" t="s">
        <v>42</v>
      </c>
      <c r="F4" s="25" t="s">
        <v>43</v>
      </c>
      <c r="G4" s="25" t="s">
        <v>44</v>
      </c>
      <c r="H4" s="26" t="s">
        <v>35</v>
      </c>
      <c r="I4" s="26" t="s">
        <v>33</v>
      </c>
      <c r="J4" s="26" t="s">
        <v>36</v>
      </c>
      <c r="K4" s="27" t="s">
        <v>3</v>
      </c>
    </row>
    <row r="5" spans="1:11" ht="16.5" customHeight="1" x14ac:dyDescent="0.2">
      <c r="A5" s="19" t="s">
        <v>24</v>
      </c>
      <c r="B5" s="28">
        <v>70</v>
      </c>
      <c r="C5" s="28">
        <v>54.3</v>
      </c>
      <c r="D5" s="28">
        <v>82.5</v>
      </c>
      <c r="E5" s="28">
        <v>65</v>
      </c>
      <c r="F5" s="28">
        <v>79</v>
      </c>
      <c r="G5" s="28">
        <v>65</v>
      </c>
      <c r="H5" s="29">
        <f t="shared" ref="H5:H13" si="0">AVERAGE(B5:G5)</f>
        <v>69.3</v>
      </c>
      <c r="I5" s="29">
        <f>HUB!E4</f>
        <v>9</v>
      </c>
      <c r="J5" s="30">
        <f>H5+I5</f>
        <v>78.3</v>
      </c>
      <c r="K5" s="31">
        <f>RANK(J5,$J$5:$J$13,0)</f>
        <v>5</v>
      </c>
    </row>
    <row r="6" spans="1:11" ht="16.5" customHeight="1" x14ac:dyDescent="0.2">
      <c r="A6" s="19" t="s">
        <v>25</v>
      </c>
      <c r="B6" s="28">
        <v>73.5</v>
      </c>
      <c r="C6" s="28">
        <v>47.3</v>
      </c>
      <c r="D6" s="28">
        <v>78.5</v>
      </c>
      <c r="E6" s="28">
        <v>75.5</v>
      </c>
      <c r="F6" s="28">
        <v>77.5</v>
      </c>
      <c r="G6" s="28">
        <v>52</v>
      </c>
      <c r="H6" s="29">
        <f t="shared" si="0"/>
        <v>67.38333333333334</v>
      </c>
      <c r="I6" s="29">
        <f>HUB!E5</f>
        <v>10</v>
      </c>
      <c r="J6" s="30">
        <f t="shared" ref="J6:J13" si="1">H6+I6</f>
        <v>77.38333333333334</v>
      </c>
      <c r="K6" s="31">
        <f t="shared" ref="K6:K13" si="2">RANK(J6,$J$5:$J$13,0)</f>
        <v>6</v>
      </c>
    </row>
    <row r="7" spans="1:11" s="22" customFormat="1" ht="16.5" customHeight="1" x14ac:dyDescent="0.2">
      <c r="A7" s="21" t="s">
        <v>26</v>
      </c>
      <c r="B7" s="35">
        <v>73.5</v>
      </c>
      <c r="C7" s="35">
        <v>64.8</v>
      </c>
      <c r="D7" s="35">
        <v>88.5</v>
      </c>
      <c r="E7" s="35">
        <v>75.5</v>
      </c>
      <c r="F7" s="35">
        <v>82.5</v>
      </c>
      <c r="G7" s="35">
        <v>78</v>
      </c>
      <c r="H7" s="35">
        <f t="shared" si="0"/>
        <v>77.13333333333334</v>
      </c>
      <c r="I7" s="35">
        <f>HUB!E6</f>
        <v>9</v>
      </c>
      <c r="J7" s="36">
        <f t="shared" si="1"/>
        <v>86.13333333333334</v>
      </c>
      <c r="K7" s="37">
        <f t="shared" si="2"/>
        <v>1</v>
      </c>
    </row>
    <row r="8" spans="1:11" x14ac:dyDescent="0.2">
      <c r="A8" s="19" t="s">
        <v>27</v>
      </c>
      <c r="B8" s="28">
        <v>65.5</v>
      </c>
      <c r="C8" s="28">
        <v>50.3</v>
      </c>
      <c r="D8" s="28">
        <v>78</v>
      </c>
      <c r="E8" s="28">
        <v>74.5</v>
      </c>
      <c r="F8" s="28">
        <v>46.5</v>
      </c>
      <c r="G8" s="28">
        <v>50</v>
      </c>
      <c r="H8" s="29">
        <f t="shared" si="0"/>
        <v>60.800000000000004</v>
      </c>
      <c r="I8" s="29">
        <f>HUB!E7</f>
        <v>9.6</v>
      </c>
      <c r="J8" s="30">
        <f t="shared" si="1"/>
        <v>70.400000000000006</v>
      </c>
      <c r="K8" s="31">
        <f t="shared" si="2"/>
        <v>9</v>
      </c>
    </row>
    <row r="9" spans="1:11" s="22" customFormat="1" x14ac:dyDescent="0.2">
      <c r="A9" s="21" t="s">
        <v>28</v>
      </c>
      <c r="B9" s="35">
        <v>67</v>
      </c>
      <c r="C9" s="35">
        <v>65.2</v>
      </c>
      <c r="D9" s="35">
        <v>77.5</v>
      </c>
      <c r="E9" s="35">
        <v>86</v>
      </c>
      <c r="F9" s="35">
        <v>86</v>
      </c>
      <c r="G9" s="35">
        <v>55</v>
      </c>
      <c r="H9" s="35">
        <f t="shared" si="0"/>
        <v>72.783333333333331</v>
      </c>
      <c r="I9" s="35">
        <f>HUB!E8</f>
        <v>10</v>
      </c>
      <c r="J9" s="36">
        <f t="shared" si="1"/>
        <v>82.783333333333331</v>
      </c>
      <c r="K9" s="37">
        <f t="shared" si="2"/>
        <v>2</v>
      </c>
    </row>
    <row r="10" spans="1:11" x14ac:dyDescent="0.2">
      <c r="A10" s="19" t="s">
        <v>29</v>
      </c>
      <c r="B10" s="28">
        <v>66</v>
      </c>
      <c r="C10" s="28">
        <v>42.800000000000004</v>
      </c>
      <c r="D10" s="28">
        <v>77</v>
      </c>
      <c r="E10" s="28">
        <v>73</v>
      </c>
      <c r="F10" s="28">
        <v>72</v>
      </c>
      <c r="G10" s="28">
        <v>38</v>
      </c>
      <c r="H10" s="29">
        <f t="shared" si="0"/>
        <v>61.466666666666669</v>
      </c>
      <c r="I10" s="29">
        <f>HUB!E9</f>
        <v>9</v>
      </c>
      <c r="J10" s="30">
        <f t="shared" si="1"/>
        <v>70.466666666666669</v>
      </c>
      <c r="K10" s="31">
        <f t="shared" si="2"/>
        <v>8</v>
      </c>
    </row>
    <row r="11" spans="1:11" x14ac:dyDescent="0.2">
      <c r="A11" s="19" t="s">
        <v>30</v>
      </c>
      <c r="B11" s="28">
        <v>66.5</v>
      </c>
      <c r="C11" s="28">
        <v>46.3</v>
      </c>
      <c r="D11" s="28">
        <v>71.5</v>
      </c>
      <c r="E11" s="28">
        <v>77</v>
      </c>
      <c r="F11" s="28">
        <v>66</v>
      </c>
      <c r="G11" s="28">
        <v>43</v>
      </c>
      <c r="H11" s="29">
        <f t="shared" si="0"/>
        <v>61.716666666666669</v>
      </c>
      <c r="I11" s="29">
        <f>HUB!E10</f>
        <v>9.6</v>
      </c>
      <c r="J11" s="30">
        <f t="shared" si="1"/>
        <v>71.316666666666663</v>
      </c>
      <c r="K11" s="31">
        <f t="shared" si="2"/>
        <v>7</v>
      </c>
    </row>
    <row r="12" spans="1:11" x14ac:dyDescent="0.2">
      <c r="A12" s="19" t="s">
        <v>31</v>
      </c>
      <c r="B12" s="28">
        <v>71.5</v>
      </c>
      <c r="C12" s="28">
        <v>62</v>
      </c>
      <c r="D12" s="28">
        <v>85.5</v>
      </c>
      <c r="E12" s="28">
        <v>66</v>
      </c>
      <c r="F12" s="28">
        <v>80.5</v>
      </c>
      <c r="G12" s="28">
        <v>53</v>
      </c>
      <c r="H12" s="29">
        <f t="shared" si="0"/>
        <v>69.75</v>
      </c>
      <c r="I12" s="29">
        <f>HUB!E11</f>
        <v>10</v>
      </c>
      <c r="J12" s="30">
        <f t="shared" si="1"/>
        <v>79.75</v>
      </c>
      <c r="K12" s="31">
        <f t="shared" si="2"/>
        <v>4</v>
      </c>
    </row>
    <row r="13" spans="1:11" s="22" customFormat="1" x14ac:dyDescent="0.2">
      <c r="A13" s="21" t="s">
        <v>32</v>
      </c>
      <c r="B13" s="35">
        <v>73</v>
      </c>
      <c r="C13" s="35">
        <v>67.699999999999989</v>
      </c>
      <c r="D13" s="35">
        <v>80</v>
      </c>
      <c r="E13" s="35">
        <v>84.5</v>
      </c>
      <c r="F13" s="35">
        <v>84.5</v>
      </c>
      <c r="G13" s="35">
        <v>44</v>
      </c>
      <c r="H13" s="35">
        <f t="shared" si="0"/>
        <v>72.283333333333331</v>
      </c>
      <c r="I13" s="35">
        <f>HUB!E12</f>
        <v>10</v>
      </c>
      <c r="J13" s="36">
        <f t="shared" si="1"/>
        <v>82.283333333333331</v>
      </c>
      <c r="K13" s="37">
        <f t="shared" si="2"/>
        <v>3</v>
      </c>
    </row>
    <row r="16" spans="1:11" ht="15.75" thickBot="1" x14ac:dyDescent="0.25"/>
    <row r="17" spans="1:9" ht="123.75" thickBot="1" x14ac:dyDescent="0.25">
      <c r="B17" s="23" t="s">
        <v>39</v>
      </c>
      <c r="C17" s="23" t="s">
        <v>40</v>
      </c>
      <c r="D17" s="23" t="s">
        <v>41</v>
      </c>
      <c r="E17" s="23" t="s">
        <v>42</v>
      </c>
      <c r="F17" s="23" t="s">
        <v>43</v>
      </c>
      <c r="G17" s="23" t="s">
        <v>44</v>
      </c>
      <c r="H17" s="23" t="s">
        <v>38</v>
      </c>
      <c r="I17" s="24" t="s">
        <v>37</v>
      </c>
    </row>
    <row r="18" spans="1:9" x14ac:dyDescent="0.2">
      <c r="A18" s="19" t="s">
        <v>24</v>
      </c>
      <c r="B18" s="34">
        <f t="shared" ref="B18:B26" si="3">RANK(B5,$B$5:$B$13,0)</f>
        <v>5</v>
      </c>
      <c r="C18" s="34">
        <f t="shared" ref="C18:C26" si="4">RANK(C5,$C$5:$C$13,0)</f>
        <v>5</v>
      </c>
      <c r="D18" s="34">
        <f t="shared" ref="D18:D26" si="5">RANK(D5,$D$5:$D$13,0)</f>
        <v>3</v>
      </c>
      <c r="E18" s="34">
        <f t="shared" ref="E18:E26" si="6">RANK(E5,$E$5:$E$13,0)</f>
        <v>9</v>
      </c>
      <c r="F18" s="34">
        <f t="shared" ref="F18:F26" si="7">RANK(F5,$F$5:$F$13,0)</f>
        <v>5</v>
      </c>
      <c r="G18" s="34">
        <f t="shared" ref="G18:G26" si="8">RANK(G5,$G$5:$G$13,0)</f>
        <v>2</v>
      </c>
      <c r="H18" s="34">
        <f t="shared" ref="H18:H26" si="9">AVERAGE(B18:G18)</f>
        <v>4.833333333333333</v>
      </c>
      <c r="I18" s="34">
        <f>RANK(H18,$H$18:$H$26,1)</f>
        <v>6</v>
      </c>
    </row>
    <row r="19" spans="1:9" x14ac:dyDescent="0.2">
      <c r="A19" s="19" t="s">
        <v>25</v>
      </c>
      <c r="B19" s="32">
        <f t="shared" si="3"/>
        <v>1</v>
      </c>
      <c r="C19" s="32">
        <f t="shared" si="4"/>
        <v>7</v>
      </c>
      <c r="D19" s="32">
        <f t="shared" si="5"/>
        <v>5</v>
      </c>
      <c r="E19" s="32">
        <f t="shared" si="6"/>
        <v>4</v>
      </c>
      <c r="F19" s="32">
        <f t="shared" si="7"/>
        <v>6</v>
      </c>
      <c r="G19" s="32">
        <f t="shared" si="8"/>
        <v>5</v>
      </c>
      <c r="H19" s="32">
        <f t="shared" si="9"/>
        <v>4.666666666666667</v>
      </c>
      <c r="I19" s="32">
        <f t="shared" ref="I19:I26" si="10">RANK(H19,$H$18:$H$26,1)</f>
        <v>5</v>
      </c>
    </row>
    <row r="20" spans="1:9" s="22" customFormat="1" x14ac:dyDescent="0.2">
      <c r="A20" s="21" t="s">
        <v>26</v>
      </c>
      <c r="B20" s="33">
        <f t="shared" si="3"/>
        <v>1</v>
      </c>
      <c r="C20" s="33">
        <f t="shared" si="4"/>
        <v>3</v>
      </c>
      <c r="D20" s="33">
        <f t="shared" si="5"/>
        <v>1</v>
      </c>
      <c r="E20" s="33">
        <f t="shared" si="6"/>
        <v>4</v>
      </c>
      <c r="F20" s="33">
        <f t="shared" si="7"/>
        <v>3</v>
      </c>
      <c r="G20" s="33">
        <f t="shared" si="8"/>
        <v>1</v>
      </c>
      <c r="H20" s="33">
        <f t="shared" si="9"/>
        <v>2.1666666666666665</v>
      </c>
      <c r="I20" s="33">
        <f t="shared" si="10"/>
        <v>1</v>
      </c>
    </row>
    <row r="21" spans="1:9" x14ac:dyDescent="0.2">
      <c r="A21" s="19" t="s">
        <v>27</v>
      </c>
      <c r="B21" s="32">
        <f t="shared" si="3"/>
        <v>9</v>
      </c>
      <c r="C21" s="32">
        <f t="shared" si="4"/>
        <v>6</v>
      </c>
      <c r="D21" s="32">
        <f t="shared" si="5"/>
        <v>6</v>
      </c>
      <c r="E21" s="32">
        <f t="shared" si="6"/>
        <v>6</v>
      </c>
      <c r="F21" s="32">
        <f t="shared" si="7"/>
        <v>9</v>
      </c>
      <c r="G21" s="32">
        <f t="shared" si="8"/>
        <v>6</v>
      </c>
      <c r="H21" s="32">
        <f t="shared" si="9"/>
        <v>7</v>
      </c>
      <c r="I21" s="32">
        <f t="shared" si="10"/>
        <v>7</v>
      </c>
    </row>
    <row r="22" spans="1:9" s="22" customFormat="1" x14ac:dyDescent="0.2">
      <c r="A22" s="21" t="s">
        <v>28</v>
      </c>
      <c r="B22" s="33">
        <f t="shared" si="3"/>
        <v>6</v>
      </c>
      <c r="C22" s="33">
        <f t="shared" si="4"/>
        <v>2</v>
      </c>
      <c r="D22" s="33">
        <f t="shared" si="5"/>
        <v>7</v>
      </c>
      <c r="E22" s="33">
        <f t="shared" si="6"/>
        <v>1</v>
      </c>
      <c r="F22" s="33">
        <f t="shared" si="7"/>
        <v>1</v>
      </c>
      <c r="G22" s="33">
        <f t="shared" si="8"/>
        <v>3</v>
      </c>
      <c r="H22" s="33">
        <f t="shared" si="9"/>
        <v>3.3333333333333335</v>
      </c>
      <c r="I22" s="33">
        <f t="shared" si="10"/>
        <v>3</v>
      </c>
    </row>
    <row r="23" spans="1:9" x14ac:dyDescent="0.2">
      <c r="A23" s="19" t="s">
        <v>29</v>
      </c>
      <c r="B23" s="32">
        <f t="shared" si="3"/>
        <v>8</v>
      </c>
      <c r="C23" s="32">
        <f t="shared" si="4"/>
        <v>9</v>
      </c>
      <c r="D23" s="32">
        <f t="shared" si="5"/>
        <v>8</v>
      </c>
      <c r="E23" s="32">
        <f t="shared" si="6"/>
        <v>7</v>
      </c>
      <c r="F23" s="32">
        <f t="shared" si="7"/>
        <v>7</v>
      </c>
      <c r="G23" s="32">
        <f t="shared" si="8"/>
        <v>9</v>
      </c>
      <c r="H23" s="32">
        <f t="shared" si="9"/>
        <v>8</v>
      </c>
      <c r="I23" s="32">
        <f t="shared" si="10"/>
        <v>9</v>
      </c>
    </row>
    <row r="24" spans="1:9" x14ac:dyDescent="0.2">
      <c r="A24" s="19" t="s">
        <v>30</v>
      </c>
      <c r="B24" s="32">
        <f t="shared" si="3"/>
        <v>7</v>
      </c>
      <c r="C24" s="32">
        <f t="shared" si="4"/>
        <v>8</v>
      </c>
      <c r="D24" s="32">
        <f t="shared" si="5"/>
        <v>9</v>
      </c>
      <c r="E24" s="32">
        <f t="shared" si="6"/>
        <v>3</v>
      </c>
      <c r="F24" s="32">
        <f t="shared" si="7"/>
        <v>8</v>
      </c>
      <c r="G24" s="32">
        <f t="shared" si="8"/>
        <v>8</v>
      </c>
      <c r="H24" s="32">
        <f t="shared" si="9"/>
        <v>7.166666666666667</v>
      </c>
      <c r="I24" s="32">
        <f t="shared" si="10"/>
        <v>8</v>
      </c>
    </row>
    <row r="25" spans="1:9" x14ac:dyDescent="0.2">
      <c r="A25" s="19" t="s">
        <v>31</v>
      </c>
      <c r="B25" s="32">
        <f t="shared" si="3"/>
        <v>4</v>
      </c>
      <c r="C25" s="32">
        <f t="shared" si="4"/>
        <v>4</v>
      </c>
      <c r="D25" s="32">
        <f t="shared" si="5"/>
        <v>2</v>
      </c>
      <c r="E25" s="32">
        <f t="shared" si="6"/>
        <v>8</v>
      </c>
      <c r="F25" s="32">
        <f t="shared" si="7"/>
        <v>4</v>
      </c>
      <c r="G25" s="32">
        <f t="shared" si="8"/>
        <v>4</v>
      </c>
      <c r="H25" s="32">
        <f t="shared" si="9"/>
        <v>4.333333333333333</v>
      </c>
      <c r="I25" s="32">
        <f t="shared" si="10"/>
        <v>4</v>
      </c>
    </row>
    <row r="26" spans="1:9" s="22" customFormat="1" x14ac:dyDescent="0.2">
      <c r="A26" s="21" t="s">
        <v>32</v>
      </c>
      <c r="B26" s="33">
        <f t="shared" si="3"/>
        <v>3</v>
      </c>
      <c r="C26" s="33">
        <f t="shared" si="4"/>
        <v>1</v>
      </c>
      <c r="D26" s="33">
        <f t="shared" si="5"/>
        <v>4</v>
      </c>
      <c r="E26" s="33">
        <f t="shared" si="6"/>
        <v>2</v>
      </c>
      <c r="F26" s="33">
        <f t="shared" si="7"/>
        <v>2</v>
      </c>
      <c r="G26" s="33">
        <f t="shared" si="8"/>
        <v>7</v>
      </c>
      <c r="H26" s="33">
        <f t="shared" si="9"/>
        <v>3.1666666666666665</v>
      </c>
      <c r="I26" s="33">
        <f t="shared" si="10"/>
        <v>2</v>
      </c>
    </row>
    <row r="28" spans="1:9" x14ac:dyDescent="0.2">
      <c r="A28" s="9"/>
    </row>
  </sheetData>
  <mergeCells count="2">
    <mergeCell ref="A1:K1"/>
    <mergeCell ref="A2:H2"/>
  </mergeCells>
  <conditionalFormatting sqref="K5:K13">
    <cfRule type="cellIs" dxfId="1" priority="4" operator="equal">
      <formula>1</formula>
    </cfRule>
  </conditionalFormatting>
  <conditionalFormatting sqref="I18:I26">
    <cfRule type="cellIs" dxfId="0" priority="1" operator="equal">
      <formula>1</formula>
    </cfRule>
  </conditionalFormatting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R33"/>
  <sheetViews>
    <sheetView workbookViewId="0">
      <selection activeCell="Q33" sqref="Q33"/>
    </sheetView>
  </sheetViews>
  <sheetFormatPr defaultRowHeight="15" x14ac:dyDescent="0.25"/>
  <cols>
    <col min="1" max="16384" width="9.140625" style="13"/>
  </cols>
  <sheetData>
    <row r="9" spans="10:15" x14ac:dyDescent="0.25">
      <c r="N9" s="13" t="s">
        <v>4</v>
      </c>
    </row>
    <row r="12" spans="10:15" x14ac:dyDescent="0.25">
      <c r="J12" s="13" t="s">
        <v>5</v>
      </c>
      <c r="O12" s="13" t="s">
        <v>6</v>
      </c>
    </row>
    <row r="18" spans="10:18" x14ac:dyDescent="0.25">
      <c r="K18" s="13" t="s">
        <v>7</v>
      </c>
    </row>
    <row r="24" spans="10:18" x14ac:dyDescent="0.25">
      <c r="L24" s="13" t="s">
        <v>8</v>
      </c>
      <c r="M24" s="13" t="s">
        <v>9</v>
      </c>
      <c r="N24" s="13" t="s">
        <v>10</v>
      </c>
    </row>
    <row r="25" spans="10:18" x14ac:dyDescent="0.25">
      <c r="L25" s="13" t="s">
        <v>11</v>
      </c>
      <c r="M25" s="13" t="s">
        <v>12</v>
      </c>
      <c r="N25" s="13" t="s">
        <v>13</v>
      </c>
    </row>
    <row r="26" spans="10:18" x14ac:dyDescent="0.25">
      <c r="J26" s="13" t="s">
        <v>14</v>
      </c>
      <c r="K26" s="13" t="s">
        <v>15</v>
      </c>
      <c r="L26" s="13">
        <v>85</v>
      </c>
      <c r="M26" s="13">
        <v>70</v>
      </c>
      <c r="N26" s="13">
        <v>80</v>
      </c>
      <c r="P26" s="13">
        <f>RANK(L26,$L$26:$N$26,0)</f>
        <v>1</v>
      </c>
      <c r="Q26" s="13">
        <f t="shared" ref="Q26:R26" si="0">RANK(M26,$L$26:$N$26,0)</f>
        <v>3</v>
      </c>
      <c r="R26" s="13">
        <f t="shared" si="0"/>
        <v>2</v>
      </c>
    </row>
    <row r="27" spans="10:18" x14ac:dyDescent="0.25">
      <c r="J27" s="13" t="s">
        <v>16</v>
      </c>
      <c r="K27" s="13" t="s">
        <v>17</v>
      </c>
      <c r="L27" s="13">
        <v>75</v>
      </c>
      <c r="M27" s="13">
        <v>65</v>
      </c>
      <c r="N27" s="13">
        <v>70</v>
      </c>
      <c r="P27" s="13">
        <f>RANK(L27,$L$27:$N$27,0)</f>
        <v>1</v>
      </c>
      <c r="Q27" s="13">
        <f t="shared" ref="Q27:R27" si="1">RANK(M27,$L$27:$N$27,0)</f>
        <v>3</v>
      </c>
      <c r="R27" s="13">
        <f t="shared" si="1"/>
        <v>2</v>
      </c>
    </row>
    <row r="28" spans="10:18" x14ac:dyDescent="0.25">
      <c r="J28" s="13" t="s">
        <v>18</v>
      </c>
      <c r="K28" s="13" t="s">
        <v>19</v>
      </c>
      <c r="L28" s="13">
        <v>25</v>
      </c>
      <c r="M28" s="13">
        <v>80</v>
      </c>
      <c r="N28" s="13">
        <v>20</v>
      </c>
      <c r="P28" s="13">
        <f>RANK(L28,$L$28:$N$28,0)</f>
        <v>2</v>
      </c>
      <c r="Q28" s="13">
        <f t="shared" ref="Q28:R28" si="2">RANK(M28,$L$28:$N$28,0)</f>
        <v>1</v>
      </c>
      <c r="R28" s="13">
        <f t="shared" si="2"/>
        <v>3</v>
      </c>
    </row>
    <row r="30" spans="10:18" x14ac:dyDescent="0.25">
      <c r="P30" s="13">
        <f>SUM(P26:P29)</f>
        <v>4</v>
      </c>
      <c r="Q30" s="13">
        <f t="shared" ref="Q30:R30" si="3">SUM(Q26:Q29)</f>
        <v>7</v>
      </c>
      <c r="R30" s="13">
        <f t="shared" si="3"/>
        <v>7</v>
      </c>
    </row>
    <row r="33" spans="16:17" x14ac:dyDescent="0.25">
      <c r="P33" s="13" t="s">
        <v>20</v>
      </c>
      <c r="Q33" s="13">
        <f>MIN(P30:R30)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HUB</vt:lpstr>
      <vt:lpstr>Summary</vt:lpstr>
      <vt:lpstr>SAMPLE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2019-03-26T15:05:30Z</dcterms:modified>
</cp:coreProperties>
</file>