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T:\PURCHASING_New\01_Archives\FY2024\Bid Evaluations - Clean\"/>
    </mc:Choice>
  </mc:AlternateContent>
  <xr:revisionPtr revIDLastSave="0" documentId="8_{DCE71C13-37BA-4A96-B0EE-ADE812CFC5D5}" xr6:coauthVersionLast="47" xr6:coauthVersionMax="47" xr10:uidLastSave="{00000000-0000-0000-0000-000000000000}"/>
  <bookViews>
    <workbookView xWindow="-120" yWindow="-120" windowWidth="29040" windowHeight="15840" tabRatio="722" activeTab="6"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E7" i="1"/>
  <c r="D7" i="1"/>
  <c r="C7" i="1"/>
  <c r="B7" i="1"/>
  <c r="D4" i="10" l="1"/>
  <c r="J4" i="10" s="1"/>
  <c r="D4" i="9"/>
  <c r="J4" i="9" s="1"/>
  <c r="D4" i="5"/>
  <c r="J4" i="5" s="1"/>
  <c r="D4" i="3"/>
  <c r="J4" i="3" s="1"/>
  <c r="D4" i="2"/>
  <c r="J4" i="2" s="1"/>
  <c r="A5" i="13"/>
  <c r="D5" i="13" l="1"/>
  <c r="E5" i="13" s="1"/>
  <c r="G7" i="1" l="1"/>
  <c r="H7" i="1" l="1"/>
  <c r="A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C1A29B92-D09D-4F7A-AAA8-8137D7FE4384}">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C4441C03-9597-4600-83B6-92CD21F951AF}">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<sst xmlns="http://schemas.openxmlformats.org/spreadsheetml/2006/main" count="93" uniqueCount="50">
  <si>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</si>
  <si>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</si>
  <si>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</si>
  <si>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</si>
  <si>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</si>
  <si>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</si>
  <si>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</si>
  <si>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</si>
  <si>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</si>
  <si>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</si>
  <si>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</si>
  <si>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</si>
  <si>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</si>
  <si>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</si>
  <si>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</si>
  <si>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</si>
  <si>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</si>
  <si>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</si>
  <si>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</si>
  <si>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</si>
  <si>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</si>
  <si>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</si>
  <si>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</si>
  <si>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</si>
  <si>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</si>
  <si>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Whiting-Turner</t>
  </si>
  <si>
    <t>RFP730-24025 College of Engineering Fire Protection System Upgrades</t>
  </si>
  <si>
    <t>University of Houston Evaluation Matrix $1 Million+</t>
  </si>
  <si>
    <t>Name</t>
  </si>
  <si>
    <t>Evaluation Due Date</t>
  </si>
  <si>
    <t>5/3/2024 @ 5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</si>
  <si>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</si>
  <si>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</si>
  <si>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</si>
  <si>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</si>
  <si>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</si>
  <si>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</si>
  <si>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</si>
  <si>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</si>
  <si>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</si>
  <si>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</si>
  <si>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Criterion One: Respondent’s Cost and Delivery Proposal (Section 4.3)
**ONLY PURCHASING WILL EVALUATE COST**</t>
  </si>
  <si>
    <t>Criterion Two: Respondent’s qualifications and experience with a focus on Fire Protection Systems (Section 4.4)</t>
  </si>
  <si>
    <t>Criterion Three: Respondent’s qualifications and experience of Proposed Construction Team (Section 4.5)</t>
  </si>
  <si>
    <t>CRITERION 4: Respondent’s construction and execution plan (Section 4.6)</t>
  </si>
  <si>
    <t>CRITERION 5: Respondent’s project planning and scheduling (Section 4.7)</t>
  </si>
  <si>
    <t>CRITERION 6: Respondent’s safety management program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</si>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</sst>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14">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90">
    <xf numFmtId="0" fontId="0" fillId="0" borderId="0" xfId="0"/>
    <xf numFmtId="0" fontId="17" fillId="0" borderId="0" xfId="0" applyFont="1"/>
    <xf numFmtId="0" fontId="19" fillId="0" borderId="0" xfId="0" applyFont="1"/>
    <xf numFmtId="0" fontId="17" fillId="0" borderId="0" xfId="0" applyFont="1" applyAlignment="1">
      <alignment horizontal="left"/>
    </xf>
    <xf numFmtId="0" fontId="41" fillId="0" borderId="0" xfId="0" applyFont="1" applyAlignment="1">
      <alignment horizontal="left"/>
    </xf>
    <xf numFmtId="0" fontId="41" fillId="26" borderId="0" xfId="0" applyFont="1" applyFill="1"/>
    <xf numFmtId="0" fontId="42" fillId="26" borderId="0" xfId="0" applyFont="1" applyFill="1"/>
    <xf numFmtId="0" fontId="18" fillId="26" borderId="0" xfId="0" applyFont="1" applyFill="1"/>
    <xf numFmtId="0" fontId="17" fillId="26" borderId="0" xfId="0" applyFont="1" applyFill="1"/>
    <xf numFmtId="0" fontId="17" fillId="26" borderId="0" xfId="0" applyFont="1" applyFill="1" applyAlignment="1">
      <alignment horizontal="left" vertical="center"/>
    </xf>
    <xf numFmtId="0" fontId="17" fillId="26" borderId="0" xfId="0" applyFont="1" applyFill="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left"/>
    </xf>
    <xf numFmtId="0" fontId="43" fillId="26" borderId="0" xfId="0" applyFont="1" applyFill="1"/>
    <xf numFmtId="0" fontId="45" fillId="0" borderId="0" xfId="98" applyFont="1"/>
    <xf numFmtId="0" fontId="41" fillId="26" borderId="0" xfId="0" applyFont="1" applyFill="1" applyAlignment="1">
      <alignment horizontal="right"/>
    </xf>
    <xf numFmtId="2" fontId="0" fillId="0" borderId="0" xfId="0" applyNumberFormat="1"/>
    <xf numFmtId="0" fontId="17" fillId="26" borderId="13" xfId="0" applyFont="1" applyFill="1" applyBorder="1" applyAlignment="1">
      <alignment horizontal="right" textRotation="90" wrapText="1"/>
    </xf>
    <xf numFmtId="4" fontId="18" fillId="26" borderId="12" xfId="0" applyNumberFormat="1" applyFont="1" applyFill="1" applyBorder="1" applyAlignment="1">
      <alignment horizontal="right"/>
    </xf>
    <xf numFmtId="0" fontId="45" fillId="0" borderId="20" xfId="98" applyFont="1" applyBorder="1" applyAlignment="1">
      <alignment vertical="center"/>
    </xf>
    <xf numFmtId="44" fontId="40" fillId="24" borderId="0" xfId="105" applyFont="1" applyFill="1"/>
    <xf numFmtId="2" fontId="18" fillId="26" borderId="11" xfId="0" applyNumberFormat="1" applyFont="1" applyFill="1" applyBorder="1"/>
    <xf numFmtId="1" fontId="19" fillId="0" borderId="21" xfId="1" applyNumberFormat="1" applyFont="1" applyBorder="1" applyAlignment="1">
      <alignment horizontal="center" vertical="center"/>
    </xf>
    <xf numFmtId="44" fontId="40" fillId="0" borderId="21" xfId="105" applyFont="1" applyBorder="1" applyAlignment="1">
      <alignment horizontal="center" vertical="center"/>
    </xf>
    <xf numFmtId="0" fontId="38" fillId="26" borderId="13" xfId="0" applyFont="1" applyFill="1" applyBorder="1" applyAlignment="1">
      <alignment horizontal="right" textRotation="90" wrapText="1"/>
    </xf>
    <xf numFmtId="0" fontId="39" fillId="26" borderId="12" xfId="0" applyFont="1" applyFill="1" applyBorder="1" applyAlignment="1">
      <alignment horizontal="right"/>
    </xf>
    <xf numFmtId="2" fontId="19" fillId="0" borderId="0" xfId="98" applyNumberFormat="1"/>
    <xf numFmtId="0" fontId="19" fillId="0" borderId="0" xfId="98"/>
    <xf numFmtId="0" fontId="45" fillId="0" borderId="10" xfId="110" applyFont="1" applyBorder="1" applyAlignment="1">
      <alignment horizontal="right"/>
    </xf>
    <xf numFmtId="0" fontId="47" fillId="0" borderId="10" xfId="110" applyFont="1" applyBorder="1" applyAlignment="1">
      <alignment horizontal="right"/>
    </xf>
    <xf numFmtId="0" fontId="46" fillId="0" borderId="0" xfId="98" applyFont="1"/>
    <xf numFmtId="0" fontId="44" fillId="0" borderId="10" xfId="110" applyFont="1" applyBorder="1" applyAlignment="1">
      <alignment horizontal="center"/>
    </xf>
    <xf numFmtId="0" fontId="45" fillId="0" borderId="0" xfId="98" applyFont="1" applyAlignment="1">
      <alignment horizontal="left"/>
    </xf>
    <xf numFmtId="0" fontId="45" fillId="24" borderId="20" xfId="98" applyFont="1" applyFill="1" applyBorder="1" applyAlignment="1">
      <alignment horizontal="left" vertical="center"/>
    </xf>
    <xf numFmtId="0" fontId="0" fillId="24" borderId="0" xfId="0" applyFill="1" applyAlignment="1">
      <alignment horizontal="left" wrapText="1"/>
    </xf>
    <xf numFmtId="164" fontId="44" fillId="25" borderId="19" xfId="107" applyNumberFormat="1" applyFont="1" applyFill="1" applyBorder="1" applyAlignment="1">
      <alignment horizontal="left" vertical="center" wrapText="1"/>
    </xf>
    <xf numFmtId="164" fontId="44" fillId="25" borderId="17" xfId="107" applyNumberFormat="1" applyFont="1" applyFill="1" applyBorder="1" applyAlignment="1">
      <alignment horizontal="left" vertical="center" wrapText="1"/>
    </xf>
    <xf numFmtId="164" fontId="44" fillId="25" borderId="15" xfId="107" applyNumberFormat="1" applyFont="1" applyFill="1" applyBorder="1" applyAlignment="1">
      <alignment horizontal="lef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4" xfId="107" applyNumberFormat="1" applyFont="1" applyFill="1" applyBorder="1" applyAlignment="1">
      <alignment horizontal="right" vertical="center" wrapText="1"/>
    </xf>
    <xf numFmtId="0" fontId="41" fillId="0" borderId="0" xfId="0" applyFont="1" applyAlignment="1">
      <alignment horizontal="lef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ill="1"/>
    <xf numFmtId="0" fontId="17" fillId="26" borderId="0" xfId="98" applyFont="1" applyFill="1" applyAlignment="1">
      <alignment horizontal="left"/>
    </xf>
    <xf numFmtId="0" fontId="18" fillId="26" borderId="0" xfId="98" applyFont="1" applyFill="1"/>
    <xf numFmtId="0" fontId="44" fillId="26" borderId="0" xfId="112" applyFont="1" applyFill="1" applyAlignment="1">
      <alignment horizontal="left"/>
    </xf>
    <xf numFmtId="0" fontId="19" fillId="24" borderId="0" xfId="112" applyFont="1" applyFill="1" applyAlignment="1">
      <alignment horizontal="center"/>
    </xf>
    <xf numFmtId="165" fontId="48" fillId="26" borderId="0" xfId="112" applyNumberFormat="1" applyFont="1" applyFill="1" applyAlignment="1">
      <alignment horizontal="center"/>
    </xf>
    <xf numFmtId="0" fontId="48" fillId="26" borderId="0" xfId="112" applyFont="1" applyFill="1"/>
    <xf numFmtId="0" fontId="50" fillId="26" borderId="0" xfId="113" applyFont="1" applyFill="1" applyAlignment="1">
      <alignment horizontal="left" wrapText="1"/>
    </xf>
    <xf numFmtId="0" fontId="50" fillId="26" borderId="0" xfId="113" applyFont="1" applyFill="1" applyAlignment="1">
      <alignment wrapText="1"/>
    </xf>
    <xf numFmtId="0" fontId="19" fillId="24" borderId="20" xfId="98" applyFill="1" applyBorder="1" applyAlignment="1">
      <alignment horizontal="center" wrapText="1"/>
    </xf>
    <xf numFmtId="0" fontId="40" fillId="26" borderId="0" xfId="98" applyFont="1" applyFill="1" applyAlignment="1">
      <alignment horizontal="left" wrapText="1"/>
    </xf>
    <xf numFmtId="0" fontId="50" fillId="26" borderId="0" xfId="113" applyFont="1" applyFill="1" applyAlignment="1">
      <alignment horizontal="left"/>
    </xf>
    <xf numFmtId="0" fontId="50" fillId="26" borderId="0" xfId="113" applyFont="1" applyFill="1" applyAlignment="1"/>
    <xf numFmtId="0" fontId="50" fillId="26" borderId="0" xfId="113" applyFont="1" applyFill="1" applyAlignment="1">
      <alignment horizontal="left"/>
    </xf>
    <xf numFmtId="0" fontId="19" fillId="26" borderId="0" xfId="98" applyFill="1" applyAlignment="1">
      <alignment horizontal="center"/>
    </xf>
    <xf numFmtId="0" fontId="45" fillId="27" borderId="22" xfId="98" applyFont="1" applyFill="1" applyBorder="1" applyAlignment="1">
      <alignment horizontal="left"/>
    </xf>
    <xf numFmtId="0" fontId="45" fillId="27" borderId="21" xfId="98" applyFont="1" applyFill="1" applyBorder="1" applyAlignment="1">
      <alignment horizontal="left"/>
    </xf>
    <xf numFmtId="0" fontId="45" fillId="27" borderId="23" xfId="98" applyFont="1" applyFill="1" applyBorder="1" applyAlignment="1">
      <alignment horizontal="left"/>
    </xf>
    <xf numFmtId="0" fontId="51" fillId="26" borderId="22" xfId="98" applyFont="1" applyFill="1" applyBorder="1" applyAlignment="1">
      <alignment horizontal="left" vertical="top" wrapText="1"/>
    </xf>
    <xf numFmtId="0" fontId="43" fillId="26" borderId="21" xfId="98" applyFont="1" applyFill="1" applyBorder="1" applyAlignment="1">
      <alignment horizontal="left" vertical="top" wrapText="1"/>
    </xf>
    <xf numFmtId="0" fontId="43" fillId="26" borderId="23" xfId="98" applyFont="1" applyFill="1" applyBorder="1" applyAlignment="1">
      <alignment horizontal="left" vertical="top" wrapText="1"/>
    </xf>
    <xf numFmtId="0" fontId="43" fillId="26" borderId="22" xfId="98" applyFont="1" applyFill="1" applyBorder="1" applyAlignment="1">
      <alignment horizontal="left" vertical="top" wrapText="1"/>
    </xf>
    <xf numFmtId="0" fontId="52" fillId="26" borderId="0" xfId="98" applyFont="1" applyFill="1" applyAlignment="1">
      <alignment wrapText="1"/>
    </xf>
    <xf numFmtId="0" fontId="52" fillId="25" borderId="24" xfId="98" applyFont="1" applyFill="1" applyBorder="1" applyAlignment="1">
      <alignment horizontal="center" wrapText="1"/>
    </xf>
    <xf numFmtId="0" fontId="52" fillId="25" borderId="25" xfId="98" applyFont="1" applyFill="1" applyBorder="1" applyAlignment="1">
      <alignment horizontal="center" wrapText="1"/>
    </xf>
    <xf numFmtId="0" fontId="52" fillId="25" borderId="26" xfId="98" applyFont="1" applyFill="1" applyBorder="1" applyAlignment="1">
      <alignment horizontal="center" wrapText="1"/>
    </xf>
    <xf numFmtId="0" fontId="52" fillId="26" borderId="0" xfId="98" applyFont="1" applyFill="1" applyAlignment="1">
      <alignment horizontal="center" wrapText="1"/>
    </xf>
    <xf numFmtId="0" fontId="40" fillId="26" borderId="11" xfId="98" applyFont="1" applyFill="1" applyBorder="1" applyAlignment="1">
      <alignment wrapText="1"/>
    </xf>
    <xf numFmtId="0" fontId="19" fillId="28" borderId="12" xfId="98" applyFill="1" applyBorder="1" applyAlignment="1">
      <alignment horizontal="center"/>
    </xf>
    <xf numFmtId="0" fontId="19" fillId="28" borderId="11" xfId="98" applyFill="1" applyBorder="1" applyAlignment="1">
      <alignment horizontal="center"/>
    </xf>
    <xf numFmtId="0" fontId="19" fillId="28" borderId="27" xfId="98" applyFill="1" applyBorder="1" applyAlignment="1">
      <alignment horizontal="center"/>
    </xf>
    <xf numFmtId="0" fontId="19" fillId="24" borderId="12" xfId="98" applyFill="1" applyBorder="1" applyAlignment="1">
      <alignment horizontal="center"/>
    </xf>
    <xf numFmtId="0" fontId="19" fillId="24" borderId="11" xfId="98" applyFill="1" applyBorder="1" applyAlignment="1">
      <alignment horizontal="center"/>
    </xf>
    <xf numFmtId="0" fontId="19" fillId="24" borderId="27" xfId="98" applyFill="1" applyBorder="1" applyAlignment="1">
      <alignment horizontal="center"/>
    </xf>
    <xf numFmtId="0" fontId="19" fillId="29" borderId="0" xfId="98" applyFill="1"/>
    <xf numFmtId="0" fontId="19" fillId="29" borderId="28" xfId="98" applyFill="1" applyBorder="1"/>
    <xf numFmtId="0" fontId="19" fillId="26" borderId="10" xfId="98" applyFill="1" applyBorder="1"/>
    <xf numFmtId="0" fontId="47" fillId="26" borderId="0" xfId="98" applyFont="1" applyFill="1"/>
    <xf numFmtId="0" fontId="19" fillId="26" borderId="0" xfId="98" applyFill="1" applyAlignment="1">
      <alignment wrapText="1"/>
    </xf>
    <xf numFmtId="0" fontId="53" fillId="0" borderId="0" xfId="112" applyFont="1" applyAlignment="1">
      <alignment horizontal="left"/>
    </xf>
    <xf numFmtId="0" fontId="40" fillId="26" borderId="0" xfId="98" applyFont="1" applyFill="1"/>
    <xf numFmtId="0" fontId="49" fillId="26" borderId="0" xfId="113" applyFill="1"/>
    <xf numFmtId="0" fontId="43" fillId="26" borderId="0" xfId="98" applyFont="1" applyFill="1"/>
  </cellXfs>
  <cellStyles count="11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3" xr:uid="{B94EB57C-0061-41FF-ACC4-DF4753E4D2B6}"/>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0" xr:uid="{1BCDE865-5DD8-435B-BE0F-565392A3CFEF}"/>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92A3E42A-B34D-40B2-8679-C836AADC0F99}"/>
    <cellStyle name="Normal 9" xfId="112" xr:uid="{C1348B3B-9372-4E20-A392-6BECD2F11969}"/>
    <cellStyle name="Note 2" xfId="5" xr:uid="{00000000-0005-0000-0000-000062000000}"/>
    <cellStyle name="Note 3" xfId="89" xr:uid="{00000000-0005-0000-0000-000063000000}"/>
    <cellStyle name="Note 4" xfId="42" xr:uid="{00000000-0005-0000-0000-000064000000}"/>
    <cellStyle name="Note 4 2" xfId="99" xr:uid="{00000000-0005-0000-0000-000065000000}"/>
    <cellStyle name="Output 2" xfId="84" xr:uid="{00000000-0005-0000-0000-000066000000}"/>
    <cellStyle name="Output 3" xfId="43" xr:uid="{00000000-0005-0000-0000-000067000000}"/>
    <cellStyle name="Percent 2" xfId="111" xr:uid="{3FBA63F6-1684-42BA-9C33-20296490A4B7}"/>
    <cellStyle name="Title 2" xfId="85" xr:uid="{00000000-0005-0000-0000-000068000000}"/>
    <cellStyle name="Title 3" xfId="44" xr:uid="{00000000-0005-0000-0000-000069000000}"/>
    <cellStyle name="Total 2" xfId="86" xr:uid="{00000000-0005-0000-0000-00006A000000}"/>
    <cellStyle name="Total 3" xfId="45" xr:uid="{00000000-0005-0000-0000-00006B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20460097-56D6-469D-8491-9BE567B63E3E}"/>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
  <sheetViews>
    <sheetView workbookViewId="0">
      <selection activeCell="D4" sqref="D4"/>
    </sheetView>
  </sheetViews>
  <sheetFormatPr defaultRowHeight="12.75" x14ac:dyDescent="0.2"/>
  <cols>
    <col min="1" max="3" width="9.42578125" customWidth="1"/>
    <col min="4" max="9" width="8.85546875" customWidth="1"/>
    <col min="10" max="10" width="1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31"/>
      <c r="B3" s="31"/>
      <c r="C3" s="31"/>
      <c r="D3" s="28" t="s">
        <v>6</v>
      </c>
      <c r="E3" s="28" t="s">
        <v>7</v>
      </c>
      <c r="F3" s="28" t="s">
        <v>8</v>
      </c>
      <c r="G3" s="28" t="s">
        <v>9</v>
      </c>
      <c r="H3" s="28" t="s">
        <v>10</v>
      </c>
      <c r="I3" s="28" t="s">
        <v>11</v>
      </c>
      <c r="J3" s="29" t="s">
        <v>23</v>
      </c>
    </row>
    <row r="4" spans="1:10" x14ac:dyDescent="0.2">
      <c r="A4" s="32" t="s">
        <v>25</v>
      </c>
      <c r="B4" s="32"/>
      <c r="C4" s="32"/>
      <c r="D4" s="26">
        <f>'Pricing Score Calculation'!E5</f>
        <v>25</v>
      </c>
      <c r="E4" s="27">
        <v>25</v>
      </c>
      <c r="F4" s="27">
        <v>15</v>
      </c>
      <c r="G4" s="27">
        <v>15</v>
      </c>
      <c r="H4" s="27">
        <v>10</v>
      </c>
      <c r="I4" s="27">
        <v>10</v>
      </c>
      <c r="J4" s="30">
        <f>SUM(D4:I4)</f>
        <v>100</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workbookViewId="0">
      <selection activeCell="D4" sqref="D4"/>
    </sheetView>
  </sheetViews>
  <sheetFormatPr defaultRowHeight="12.75" x14ac:dyDescent="0.2"/>
  <cols>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1"/>
      <c r="B3" s="31"/>
      <c r="C3" s="31"/>
      <c r="D3" s="28" t="s">
        <v>6</v>
      </c>
      <c r="E3" s="28" t="s">
        <v>7</v>
      </c>
      <c r="F3" s="28" t="s">
        <v>8</v>
      </c>
      <c r="G3" s="28" t="s">
        <v>9</v>
      </c>
      <c r="H3" s="28" t="s">
        <v>10</v>
      </c>
      <c r="I3" s="28" t="s">
        <v>11</v>
      </c>
      <c r="J3" s="29" t="s">
        <v>23</v>
      </c>
      <c r="K3" s="2"/>
      <c r="L3" s="2"/>
      <c r="M3" s="2"/>
      <c r="N3" s="2"/>
      <c r="O3" s="2"/>
    </row>
    <row r="4" spans="1:15" x14ac:dyDescent="0.2">
      <c r="A4" s="32" t="s">
        <v>25</v>
      </c>
      <c r="B4" s="32"/>
      <c r="C4" s="32"/>
      <c r="D4" s="26">
        <f>'Pricing Score Calculation'!E5</f>
        <v>25</v>
      </c>
      <c r="E4" s="27">
        <v>15</v>
      </c>
      <c r="F4" s="27">
        <v>9</v>
      </c>
      <c r="G4" s="27">
        <v>9</v>
      </c>
      <c r="H4" s="27">
        <v>6</v>
      </c>
      <c r="I4" s="27">
        <v>6</v>
      </c>
      <c r="J4" s="30">
        <f>SUM(D4:I4)</f>
        <v>70</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
  <sheetViews>
    <sheetView workbookViewId="0">
      <selection activeCell="D4" sqref="D4"/>
    </sheetView>
  </sheetViews>
  <sheetFormatPr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1"/>
      <c r="B3" s="31"/>
      <c r="C3" s="31"/>
      <c r="D3" s="28" t="s">
        <v>6</v>
      </c>
      <c r="E3" s="28" t="s">
        <v>7</v>
      </c>
      <c r="F3" s="28" t="s">
        <v>8</v>
      </c>
      <c r="G3" s="28" t="s">
        <v>9</v>
      </c>
      <c r="H3" s="28" t="s">
        <v>10</v>
      </c>
      <c r="I3" s="28" t="s">
        <v>11</v>
      </c>
      <c r="J3" s="29" t="s">
        <v>23</v>
      </c>
      <c r="K3" s="2"/>
      <c r="L3" s="2"/>
      <c r="M3" s="2"/>
      <c r="N3" s="2"/>
      <c r="O3" s="2"/>
    </row>
    <row r="4" spans="1:15" x14ac:dyDescent="0.2">
      <c r="A4" s="32" t="s">
        <v>25</v>
      </c>
      <c r="B4" s="32"/>
      <c r="C4" s="32"/>
      <c r="D4" s="26">
        <f>'Pricing Score Calculation'!E5</f>
        <v>25</v>
      </c>
      <c r="E4" s="27">
        <v>17.5</v>
      </c>
      <c r="F4" s="27">
        <v>10.5</v>
      </c>
      <c r="G4" s="27">
        <v>10.5</v>
      </c>
      <c r="H4" s="27">
        <v>7</v>
      </c>
      <c r="I4" s="27">
        <v>8</v>
      </c>
      <c r="J4" s="30">
        <f>SUM(D4:I4)</f>
        <v>78.5</v>
      </c>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
  <sheetViews>
    <sheetView workbookViewId="0">
      <selection activeCell="D4" sqref="D4"/>
    </sheetView>
  </sheetViews>
  <sheetFormatPr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1"/>
      <c r="B3" s="31"/>
      <c r="C3" s="31"/>
      <c r="D3" s="28" t="s">
        <v>6</v>
      </c>
      <c r="E3" s="28" t="s">
        <v>7</v>
      </c>
      <c r="F3" s="28" t="s">
        <v>8</v>
      </c>
      <c r="G3" s="28" t="s">
        <v>9</v>
      </c>
      <c r="H3" s="28" t="s">
        <v>10</v>
      </c>
      <c r="I3" s="28" t="s">
        <v>11</v>
      </c>
      <c r="J3" s="29" t="s">
        <v>23</v>
      </c>
      <c r="K3" s="2"/>
      <c r="L3" s="2"/>
      <c r="M3" s="2"/>
      <c r="N3" s="2"/>
      <c r="O3" s="2"/>
    </row>
    <row r="4" spans="1:15" x14ac:dyDescent="0.2">
      <c r="A4" s="32" t="s">
        <v>25</v>
      </c>
      <c r="B4" s="32"/>
      <c r="C4" s="32"/>
      <c r="D4" s="26">
        <f>'Pricing Score Calculation'!E5</f>
        <v>25</v>
      </c>
      <c r="E4" s="27">
        <v>17.5</v>
      </c>
      <c r="F4" s="27">
        <v>12</v>
      </c>
      <c r="G4" s="27">
        <v>12</v>
      </c>
      <c r="H4" s="27">
        <v>7</v>
      </c>
      <c r="I4" s="27">
        <v>7.2</v>
      </c>
      <c r="J4" s="30">
        <f>SUM(D4:I4)</f>
        <v>80.7</v>
      </c>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
  <sheetViews>
    <sheetView workbookViewId="0">
      <selection activeCell="G27" sqref="G27"/>
    </sheetView>
  </sheetViews>
  <sheetFormatPr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1"/>
      <c r="B3" s="31"/>
      <c r="C3" s="31"/>
      <c r="D3" s="28" t="s">
        <v>6</v>
      </c>
      <c r="E3" s="28" t="s">
        <v>7</v>
      </c>
      <c r="F3" s="28" t="s">
        <v>8</v>
      </c>
      <c r="G3" s="28" t="s">
        <v>9</v>
      </c>
      <c r="H3" s="28" t="s">
        <v>10</v>
      </c>
      <c r="I3" s="28" t="s">
        <v>11</v>
      </c>
      <c r="J3" s="29" t="s">
        <v>23</v>
      </c>
      <c r="K3" s="2"/>
      <c r="L3" s="2"/>
      <c r="M3" s="2"/>
      <c r="N3" s="2"/>
      <c r="O3" s="2"/>
    </row>
    <row r="4" spans="1:15" x14ac:dyDescent="0.2">
      <c r="A4" s="32" t="s">
        <v>25</v>
      </c>
      <c r="B4" s="32"/>
      <c r="C4" s="32"/>
      <c r="D4" s="26">
        <f>'Pricing Score Calculation'!E5</f>
        <v>25</v>
      </c>
      <c r="E4" s="27">
        <v>20</v>
      </c>
      <c r="F4" s="27">
        <v>15</v>
      </c>
      <c r="G4" s="27">
        <v>15</v>
      </c>
      <c r="H4" s="27">
        <v>10</v>
      </c>
      <c r="I4" s="27">
        <v>10</v>
      </c>
      <c r="J4" s="30">
        <f>SUM(D4:I4)</f>
        <v>95</v>
      </c>
    </row>
  </sheetData>
  <mergeCells count="2">
    <mergeCell ref="A3:C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5"/>
  <sheetViews>
    <sheetView workbookViewId="0">
      <selection activeCell="C6" sqref="C6"/>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33" t="s">
        <v>22</v>
      </c>
      <c r="B1" s="33"/>
      <c r="C1" s="19"/>
      <c r="D1" s="19"/>
      <c r="E1" s="19"/>
    </row>
    <row r="2" spans="1:16" x14ac:dyDescent="0.2">
      <c r="A2" s="35" t="s">
        <v>16</v>
      </c>
      <c r="B2" s="38" t="s">
        <v>17</v>
      </c>
      <c r="C2" s="41" t="s">
        <v>20</v>
      </c>
      <c r="D2" s="41" t="s">
        <v>18</v>
      </c>
      <c r="E2" s="41" t="s">
        <v>19</v>
      </c>
      <c r="G2" s="34" t="s">
        <v>24</v>
      </c>
      <c r="H2" s="34"/>
      <c r="I2" s="34"/>
      <c r="J2" s="34"/>
      <c r="K2" s="34"/>
      <c r="L2" s="34"/>
      <c r="M2" s="34"/>
      <c r="N2" s="34"/>
      <c r="O2" s="34"/>
      <c r="P2" s="34"/>
    </row>
    <row r="3" spans="1:16" x14ac:dyDescent="0.2">
      <c r="A3" s="36"/>
      <c r="B3" s="39"/>
      <c r="C3" s="42"/>
      <c r="D3" s="42"/>
      <c r="E3" s="42"/>
      <c r="G3" s="34"/>
      <c r="H3" s="34"/>
      <c r="I3" s="34"/>
      <c r="J3" s="34"/>
      <c r="K3" s="34"/>
      <c r="L3" s="34"/>
      <c r="M3" s="34"/>
      <c r="N3" s="34"/>
      <c r="O3" s="34"/>
      <c r="P3" s="34"/>
    </row>
    <row r="4" spans="1:16" ht="13.5" thickBot="1" x14ac:dyDescent="0.25">
      <c r="A4" s="37"/>
      <c r="B4" s="40"/>
      <c r="C4" s="43"/>
      <c r="D4" s="43"/>
      <c r="E4" s="43"/>
      <c r="G4" s="34"/>
      <c r="H4" s="34"/>
      <c r="I4" s="34"/>
      <c r="J4" s="34"/>
      <c r="K4" s="34"/>
      <c r="L4" s="34"/>
      <c r="M4" s="34"/>
      <c r="N4" s="34"/>
      <c r="O4" s="34"/>
      <c r="P4" s="34"/>
    </row>
    <row r="5" spans="1:16" x14ac:dyDescent="0.2">
      <c r="A5" s="14" t="str">
        <f>'5'!A4</f>
        <v>Whiting-Turner</v>
      </c>
      <c r="B5" s="20">
        <v>3836870</v>
      </c>
      <c r="C5" s="22">
        <v>25</v>
      </c>
      <c r="D5" s="23">
        <f>MIN(B5:B5)</f>
        <v>3836870</v>
      </c>
      <c r="E5" s="16">
        <f>$C$5*($D$5/B5)</f>
        <v>25</v>
      </c>
    </row>
  </sheetData>
  <mergeCells count="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
  <sheetViews>
    <sheetView tabSelected="1" workbookViewId="0">
      <selection activeCell="D15" sqref="D15"/>
    </sheetView>
  </sheetViews>
  <sheetFormatPr defaultColWidth="9.140625" defaultRowHeight="15" x14ac:dyDescent="0.2"/>
  <cols>
    <col min="1" max="1" width="33" style="7" customWidth="1"/>
    <col min="2" max="2" width="8.28515625" style="7" bestFit="1" customWidth="1"/>
    <col min="3" max="3" width="7" style="7" bestFit="1" customWidth="1"/>
    <col min="4" max="6" width="7.7109375" style="7" customWidth="1"/>
    <col min="7" max="7" width="8.85546875" style="7" customWidth="1"/>
    <col min="8" max="8" width="7.5703125" style="7" customWidth="1"/>
    <col min="9" max="16384" width="9.140625" style="7"/>
  </cols>
  <sheetData>
    <row r="1" spans="1:8" ht="15.75" x14ac:dyDescent="0.25">
      <c r="A1" s="5" t="s">
        <v>12</v>
      </c>
      <c r="B1" s="6"/>
      <c r="C1" s="5"/>
      <c r="D1" s="5"/>
      <c r="E1" s="5"/>
      <c r="F1" s="5"/>
      <c r="G1" s="5"/>
      <c r="H1" s="5"/>
    </row>
    <row r="2" spans="1:8" ht="6" customHeight="1" x14ac:dyDescent="0.25">
      <c r="A2" s="5"/>
      <c r="B2" s="6"/>
      <c r="C2" s="5"/>
      <c r="D2" s="5"/>
      <c r="E2" s="5"/>
      <c r="F2" s="5"/>
      <c r="G2" s="5"/>
      <c r="H2" s="5"/>
    </row>
    <row r="3" spans="1:8" ht="15.75" x14ac:dyDescent="0.25">
      <c r="A3" s="44" t="s">
        <v>26</v>
      </c>
      <c r="B3" s="44"/>
      <c r="C3" s="44"/>
      <c r="D3" s="44"/>
      <c r="E3" s="44"/>
      <c r="F3" s="44"/>
      <c r="G3" s="44"/>
      <c r="H3" s="44"/>
    </row>
    <row r="4" spans="1:8" x14ac:dyDescent="0.2">
      <c r="A4" s="6"/>
      <c r="B4" s="6"/>
      <c r="C4" s="6"/>
      <c r="D4" s="6"/>
      <c r="E4" s="6"/>
      <c r="F4" s="6"/>
      <c r="G4" s="6"/>
      <c r="H4" s="6"/>
    </row>
    <row r="5" spans="1:8" ht="15.75" x14ac:dyDescent="0.25">
      <c r="G5" s="15" t="s">
        <v>21</v>
      </c>
      <c r="H5" s="8"/>
    </row>
    <row r="6" spans="1:8" s="11" customFormat="1" ht="135" customHeight="1" x14ac:dyDescent="0.2">
      <c r="A6" s="9"/>
      <c r="B6" s="10" t="s">
        <v>1</v>
      </c>
      <c r="C6" s="10" t="s">
        <v>2</v>
      </c>
      <c r="D6" s="10" t="s">
        <v>3</v>
      </c>
      <c r="E6" s="10" t="s">
        <v>4</v>
      </c>
      <c r="F6" s="10" t="s">
        <v>5</v>
      </c>
      <c r="G6" s="17" t="s">
        <v>15</v>
      </c>
      <c r="H6" s="24" t="s">
        <v>14</v>
      </c>
    </row>
    <row r="7" spans="1:8" ht="16.5" customHeight="1" x14ac:dyDescent="0.2">
      <c r="A7" s="12" t="str">
        <f>'1'!A4:C4</f>
        <v>Whiting-Turner</v>
      </c>
      <c r="B7" s="21">
        <f>'1'!J4</f>
        <v>100</v>
      </c>
      <c r="C7" s="21">
        <f>'2'!J4</f>
        <v>70</v>
      </c>
      <c r="D7" s="21">
        <f>'3'!J4</f>
        <v>78.5</v>
      </c>
      <c r="E7" s="21">
        <f>'4'!J4</f>
        <v>80.7</v>
      </c>
      <c r="F7" s="21">
        <f>'5'!J4</f>
        <v>95</v>
      </c>
      <c r="G7" s="18">
        <f>AVERAGE(B7:F7)</f>
        <v>84.84</v>
      </c>
      <c r="H7" s="25">
        <f>RANK(G7,$G$7:$G$7,0)</f>
        <v>1</v>
      </c>
    </row>
    <row r="13" spans="1:8" x14ac:dyDescent="0.2">
      <c r="A13" s="13" t="s">
        <v>13</v>
      </c>
    </row>
    <row r="14" spans="1:8" x14ac:dyDescent="0.2">
      <c r="A14" s="13"/>
    </row>
  </sheetData>
  <mergeCells count="1">
    <mergeCell ref="A3:H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8687-A64B-496B-8C2C-2261CDB3DD97}">
  <dimension ref="A1:S44"/>
  <sheetViews>
    <sheetView zoomScaleNormal="100" workbookViewId="0">
      <selection activeCell="I26" sqref="I26"/>
    </sheetView>
  </sheetViews>
  <sheetFormatPr defaultColWidth="9.140625" defaultRowHeight="12.75" x14ac:dyDescent="0.2"/>
  <cols>
    <col min="1" max="1" width="20.7109375" style="47" customWidth="1"/>
    <col min="2" max="19" width="9.5703125" style="47" customWidth="1"/>
    <col min="20" max="16384" width="9.140625" style="47"/>
  </cols>
  <sheetData>
    <row r="1" spans="1:19" ht="15.75" customHeight="1" x14ac:dyDescent="0.25">
      <c r="A1" s="45" t="s">
        <v>27</v>
      </c>
      <c r="B1" s="45"/>
      <c r="C1" s="45"/>
      <c r="D1" s="45"/>
      <c r="E1" s="45"/>
      <c r="F1" s="45"/>
      <c r="G1" s="45"/>
      <c r="H1" s="45"/>
      <c r="I1" s="45"/>
      <c r="J1" s="46"/>
    </row>
    <row r="2" spans="1:19" ht="15.75" x14ac:dyDescent="0.25">
      <c r="A2" s="48" t="s">
        <v>26</v>
      </c>
      <c r="B2" s="48"/>
      <c r="C2" s="48"/>
      <c r="D2" s="48"/>
      <c r="E2" s="48"/>
      <c r="F2" s="48"/>
      <c r="G2" s="48"/>
      <c r="H2" s="48"/>
      <c r="I2" s="48"/>
      <c r="J2" s="49"/>
    </row>
    <row r="3" spans="1:19" x14ac:dyDescent="0.2">
      <c r="A3" s="50" t="s">
        <v>28</v>
      </c>
      <c r="B3" s="51"/>
      <c r="C3" s="51"/>
      <c r="D3" s="51"/>
    </row>
    <row r="4" spans="1:19" ht="15" customHeight="1" x14ac:dyDescent="0.2">
      <c r="A4" s="50" t="s">
        <v>29</v>
      </c>
      <c r="B4" s="52" t="s">
        <v>30</v>
      </c>
      <c r="C4" s="52"/>
      <c r="D4" s="52"/>
      <c r="E4" s="53"/>
    </row>
    <row r="5" spans="1:19" ht="20.25" customHeight="1" x14ac:dyDescent="0.25">
      <c r="A5" s="54" t="s">
        <v>31</v>
      </c>
      <c r="B5" s="54"/>
      <c r="C5" s="55"/>
      <c r="D5" s="55"/>
      <c r="E5" s="55"/>
      <c r="F5" s="55"/>
      <c r="G5" s="55"/>
    </row>
    <row r="6" spans="1:19" ht="27" customHeight="1" thickBot="1" x14ac:dyDescent="0.25">
      <c r="A6" s="56"/>
      <c r="B6" s="57" t="s">
        <v>32</v>
      </c>
      <c r="C6" s="57"/>
      <c r="D6" s="57"/>
      <c r="E6" s="57"/>
      <c r="F6" s="57"/>
      <c r="G6" s="57"/>
      <c r="H6" s="57"/>
      <c r="I6" s="57"/>
    </row>
    <row r="7" spans="1:19" ht="20.25" customHeight="1" x14ac:dyDescent="0.25">
      <c r="A7" s="58" t="s">
        <v>33</v>
      </c>
      <c r="B7" s="58"/>
      <c r="C7" s="59"/>
      <c r="D7" s="60"/>
      <c r="E7" s="60"/>
      <c r="F7" s="60"/>
      <c r="G7" s="60"/>
    </row>
    <row r="8" spans="1:19" ht="27" customHeight="1" thickBot="1" x14ac:dyDescent="0.25">
      <c r="A8" s="56"/>
      <c r="B8" s="57" t="s">
        <v>34</v>
      </c>
      <c r="C8" s="57"/>
      <c r="D8" s="57"/>
      <c r="E8" s="57"/>
      <c r="F8" s="57"/>
      <c r="G8" s="57"/>
      <c r="H8" s="57"/>
      <c r="I8" s="57"/>
    </row>
    <row r="9" spans="1:19" ht="15" customHeight="1" x14ac:dyDescent="0.2"/>
    <row r="10" spans="1:19" ht="15" customHeight="1" x14ac:dyDescent="0.2"/>
    <row r="11" spans="1:19" ht="11.25" customHeight="1" thickBot="1" x14ac:dyDescent="0.25"/>
    <row r="12" spans="1:19" s="61" customFormat="1" ht="13.5" thickBot="1" x14ac:dyDescent="0.25">
      <c r="B12" s="62" t="s">
        <v>35</v>
      </c>
      <c r="C12" s="63"/>
      <c r="D12" s="64"/>
      <c r="E12" s="62" t="s">
        <v>36</v>
      </c>
      <c r="F12" s="63"/>
      <c r="G12" s="64"/>
      <c r="H12" s="62" t="s">
        <v>37</v>
      </c>
      <c r="I12" s="63"/>
      <c r="J12" s="64"/>
      <c r="K12" s="62" t="s">
        <v>38</v>
      </c>
      <c r="L12" s="63"/>
      <c r="M12" s="64"/>
      <c r="N12" s="62" t="s">
        <v>39</v>
      </c>
      <c r="O12" s="63"/>
      <c r="P12" s="64"/>
      <c r="Q12" s="62" t="s">
        <v>40</v>
      </c>
      <c r="R12" s="63"/>
      <c r="S12" s="64"/>
    </row>
    <row r="13" spans="1:19" s="61" customFormat="1" ht="112.5" customHeight="1" x14ac:dyDescent="0.2">
      <c r="B13" s="65" t="s">
        <v>41</v>
      </c>
      <c r="C13" s="66"/>
      <c r="D13" s="67"/>
      <c r="E13" s="68" t="s">
        <v>42</v>
      </c>
      <c r="F13" s="66"/>
      <c r="G13" s="67"/>
      <c r="H13" s="68" t="s">
        <v>43</v>
      </c>
      <c r="I13" s="66"/>
      <c r="J13" s="67"/>
      <c r="K13" s="68" t="s">
        <v>44</v>
      </c>
      <c r="L13" s="66"/>
      <c r="M13" s="67"/>
      <c r="N13" s="68" t="s">
        <v>45</v>
      </c>
      <c r="O13" s="66"/>
      <c r="P13" s="67"/>
      <c r="Q13" s="68" t="s">
        <v>46</v>
      </c>
      <c r="R13" s="66"/>
      <c r="S13" s="67"/>
    </row>
    <row r="14" spans="1:19" s="73" customFormat="1" ht="11.25" customHeight="1" x14ac:dyDescent="0.2">
      <c r="A14" s="69"/>
      <c r="B14" s="70" t="s">
        <v>47</v>
      </c>
      <c r="C14" s="71"/>
      <c r="D14" s="72"/>
      <c r="E14" s="70" t="s">
        <v>47</v>
      </c>
      <c r="F14" s="71"/>
      <c r="G14" s="72"/>
      <c r="H14" s="70" t="s">
        <v>47</v>
      </c>
      <c r="I14" s="71"/>
      <c r="J14" s="72"/>
      <c r="K14" s="70" t="s">
        <v>47</v>
      </c>
      <c r="L14" s="71"/>
      <c r="M14" s="72"/>
      <c r="N14" s="70" t="s">
        <v>47</v>
      </c>
      <c r="O14" s="71"/>
      <c r="P14" s="72"/>
      <c r="Q14" s="70" t="s">
        <v>47</v>
      </c>
      <c r="R14" s="71"/>
      <c r="S14" s="72"/>
    </row>
    <row r="15" spans="1:19" s="73" customFormat="1" x14ac:dyDescent="0.2">
      <c r="A15" s="74" t="s">
        <v>25</v>
      </c>
      <c r="B15" s="75"/>
      <c r="C15" s="76"/>
      <c r="D15" s="77"/>
      <c r="E15" s="78"/>
      <c r="F15" s="79"/>
      <c r="G15" s="80"/>
      <c r="H15" s="78"/>
      <c r="I15" s="79"/>
      <c r="J15" s="80"/>
      <c r="K15" s="78"/>
      <c r="L15" s="79"/>
      <c r="M15" s="80"/>
      <c r="N15" s="78"/>
      <c r="O15" s="79"/>
      <c r="P15" s="80"/>
      <c r="Q15" s="78"/>
      <c r="R15" s="79"/>
      <c r="S15" s="80"/>
    </row>
    <row r="16" spans="1:19" s="82" customFormat="1" ht="7.5" customHeight="1" x14ac:dyDescent="0.2">
      <c r="A16" s="81"/>
      <c r="B16" s="81"/>
      <c r="C16" s="81"/>
      <c r="D16" s="81"/>
      <c r="E16" s="81"/>
      <c r="F16" s="81"/>
      <c r="G16" s="81"/>
      <c r="H16" s="81"/>
      <c r="I16" s="81"/>
      <c r="J16" s="81"/>
      <c r="K16" s="81"/>
      <c r="L16" s="81"/>
      <c r="M16" s="81"/>
      <c r="N16" s="81"/>
      <c r="O16" s="81"/>
      <c r="P16" s="81"/>
      <c r="Q16" s="81"/>
      <c r="R16" s="81"/>
      <c r="S16" s="81"/>
    </row>
    <row r="17" spans="1:13" s="83" customFormat="1" ht="6.75" customHeight="1" x14ac:dyDescent="0.2"/>
    <row r="19" spans="1:13" x14ac:dyDescent="0.2">
      <c r="A19" s="84"/>
      <c r="G19" s="85"/>
      <c r="H19" s="85"/>
    </row>
    <row r="20" spans="1:13" x14ac:dyDescent="0.2">
      <c r="A20" s="86" t="s">
        <v>48</v>
      </c>
      <c r="G20" s="85"/>
      <c r="H20" s="85"/>
      <c r="I20" s="85"/>
      <c r="J20" s="85"/>
    </row>
    <row r="21" spans="1:13" ht="15" x14ac:dyDescent="0.25">
      <c r="A21" s="87"/>
      <c r="B21" s="87"/>
      <c r="C21" s="87"/>
      <c r="F21" s="88"/>
      <c r="G21" s="85"/>
      <c r="H21" s="85"/>
      <c r="I21" s="85"/>
      <c r="J21" s="85"/>
    </row>
    <row r="22" spans="1:13" ht="15" x14ac:dyDescent="0.25">
      <c r="A22" s="87"/>
      <c r="B22" s="87"/>
      <c r="C22" s="87"/>
      <c r="F22" s="88"/>
      <c r="G22" s="85"/>
      <c r="H22" s="85"/>
      <c r="I22" s="85"/>
      <c r="J22" s="85"/>
    </row>
    <row r="23" spans="1:13" ht="15" x14ac:dyDescent="0.25">
      <c r="A23" s="87"/>
      <c r="B23" s="87"/>
      <c r="C23" s="87"/>
      <c r="F23" s="88"/>
      <c r="G23" s="85"/>
      <c r="H23" s="85"/>
      <c r="I23" s="85"/>
      <c r="J23" s="85"/>
    </row>
    <row r="24" spans="1:13" ht="15" x14ac:dyDescent="0.25">
      <c r="A24" s="87"/>
      <c r="B24" s="87"/>
      <c r="C24" s="87"/>
      <c r="F24" s="88"/>
      <c r="G24" s="85"/>
      <c r="H24" s="85"/>
      <c r="I24" s="85"/>
      <c r="J24" s="85"/>
    </row>
    <row r="25" spans="1:13" ht="15" x14ac:dyDescent="0.25">
      <c r="A25" s="87"/>
      <c r="B25" s="87"/>
      <c r="C25" s="87"/>
      <c r="F25" s="88"/>
      <c r="G25" s="85"/>
      <c r="H25" s="85"/>
      <c r="I25" s="85"/>
      <c r="J25" s="85"/>
    </row>
    <row r="26" spans="1:13" x14ac:dyDescent="0.2">
      <c r="I26" s="85"/>
      <c r="J26" s="85"/>
      <c r="K26" s="85"/>
      <c r="L26" s="85"/>
    </row>
    <row r="27" spans="1:13" x14ac:dyDescent="0.2">
      <c r="I27" s="85"/>
      <c r="J27" s="85"/>
      <c r="K27" s="85"/>
      <c r="L27" s="85"/>
      <c r="M27" s="85"/>
    </row>
    <row r="28" spans="1:13" x14ac:dyDescent="0.2">
      <c r="L28" s="85"/>
      <c r="M28" s="85"/>
    </row>
    <row r="29" spans="1:13" x14ac:dyDescent="0.2">
      <c r="L29" s="85"/>
      <c r="M29" s="85"/>
    </row>
    <row r="30" spans="1:13" x14ac:dyDescent="0.2">
      <c r="L30" s="85"/>
      <c r="M30" s="85"/>
    </row>
    <row r="31" spans="1:13" x14ac:dyDescent="0.2">
      <c r="L31" s="85"/>
      <c r="M31" s="85"/>
    </row>
    <row r="44" spans="1:1" x14ac:dyDescent="0.2">
      <c r="A44" s="89" t="s">
        <v>49</v>
      </c>
    </row>
  </sheetData>
  <mergeCells count="32">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2024-06-26T15:30:53Z</dcterms:modified>
</cp:coreProperties>
</file>