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T:\PURCHASING_New\01_Archives\FY2023\Bid Evaluations - Clean\"/>
    </mc:Choice>
  </mc:AlternateContent>
  <xr:revisionPtr revIDLastSave="0" documentId="13_ncr:1_{D27EDCDA-B9F2-4692-84B5-411DD35E0264}" xr6:coauthVersionLast="47" xr6:coauthVersionMax="47" xr10:uidLastSave="{00000000-0000-0000-0000-000000000000}"/>
  <bookViews>
    <workbookView xWindow="-120" yWindow="-120" windowWidth="29040" windowHeight="15840" tabRatio="867" activeTab="8" xr2:uid="{00000000-000D-0000-FFFF-FFFF00000000}"/>
  </bookViews>
  <sheets>
    <sheet name="1" sheetId="2" r:id="rId1"/>
    <sheet name="2" sheetId="3" r:id="rId2"/>
    <sheet name="3" sheetId="5" r:id="rId3"/>
    <sheet name="4" sheetId="9" r:id="rId4"/>
    <sheet name="5" sheetId="10" r:id="rId5"/>
    <sheet name="6" sheetId="15" r:id="rId6"/>
    <sheet name="7" sheetId="17" r:id="rId7"/>
    <sheet name="HUB" sheetId="18" r:id="rId8"/>
    <sheet name="Summary" sheetId="1" r:id="rId9"/>
  </sheets>
  <definedNames>
    <definedName name="_AtRisk_SimSetting_AutomaticallyGenerateReports" hidden="1">FALSE</definedName>
    <definedName name="_AtRisk_SimSetting_AutomaticResultsDisplayMode" hidden="1">2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FALSE</definedName>
    <definedName name="_AtRisk_SimSetting_LiveUpdatePeriod" hidden="1">-1</definedName>
    <definedName name="_AtRisk_SimSetting_RandomNumberGenerator" hidden="1">7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1</definedName>
    <definedName name="_AtRisk_SimSetting_StdRecalcWithoutRiskStatic" hidden="1">0</definedName>
    <definedName name="_AtRisk_SimSetting_StdRecalcWithoutRiskStaticPercentile" hidden="1">0.5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5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5000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2</definedName>
    <definedName name="RiskUpdateDisplay" hidden="1">FALSE</definedName>
    <definedName name="RiskUseDifferentSeedForEachSim" hidden="1">FALSE</definedName>
    <definedName name="RiskUseFixedSeed" hidden="1">TRUE</definedName>
    <definedName name="RiskUseMultipleCPUs" hidden="1">TRUE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1" i="1" l="1"/>
  <c r="F13" i="1"/>
  <c r="C16" i="1"/>
  <c r="F7" i="1"/>
  <c r="J13" i="17"/>
  <c r="K13" i="17" s="1"/>
  <c r="H16" i="1" s="1"/>
  <c r="J12" i="17"/>
  <c r="K12" i="17" s="1"/>
  <c r="H15" i="1" s="1"/>
  <c r="J11" i="17"/>
  <c r="K11" i="17" s="1"/>
  <c r="H14" i="1" s="1"/>
  <c r="J10" i="17"/>
  <c r="K10" i="17" s="1"/>
  <c r="H13" i="1" s="1"/>
  <c r="K9" i="17"/>
  <c r="H12" i="1" s="1"/>
  <c r="J9" i="17"/>
  <c r="J8" i="17"/>
  <c r="K8" i="17" s="1"/>
  <c r="H11" i="1" s="1"/>
  <c r="J7" i="17"/>
  <c r="K7" i="17" s="1"/>
  <c r="H10" i="1" s="1"/>
  <c r="J6" i="17"/>
  <c r="K6" i="17" s="1"/>
  <c r="H9" i="1" s="1"/>
  <c r="K5" i="17"/>
  <c r="H8" i="1" s="1"/>
  <c r="J5" i="17"/>
  <c r="J4" i="17"/>
  <c r="K4" i="17" s="1"/>
  <c r="H7" i="1" s="1"/>
  <c r="J13" i="15"/>
  <c r="K13" i="15" s="1"/>
  <c r="G16" i="1" s="1"/>
  <c r="J12" i="15"/>
  <c r="K12" i="15" s="1"/>
  <c r="G15" i="1" s="1"/>
  <c r="K11" i="15"/>
  <c r="G14" i="1" s="1"/>
  <c r="J11" i="15"/>
  <c r="J10" i="15"/>
  <c r="K10" i="15" s="1"/>
  <c r="G13" i="1" s="1"/>
  <c r="K9" i="15"/>
  <c r="G12" i="1" s="1"/>
  <c r="J9" i="15"/>
  <c r="K8" i="15"/>
  <c r="G11" i="1" s="1"/>
  <c r="J8" i="15"/>
  <c r="J7" i="15"/>
  <c r="K7" i="15" s="1"/>
  <c r="G10" i="1" s="1"/>
  <c r="J6" i="15"/>
  <c r="K6" i="15" s="1"/>
  <c r="G9" i="1" s="1"/>
  <c r="K5" i="15"/>
  <c r="G8" i="1" s="1"/>
  <c r="J5" i="15"/>
  <c r="J4" i="15"/>
  <c r="K4" i="15" s="1"/>
  <c r="G7" i="1" s="1"/>
  <c r="J13" i="10"/>
  <c r="K13" i="10" s="1"/>
  <c r="F16" i="1" s="1"/>
  <c r="J12" i="10"/>
  <c r="K12" i="10" s="1"/>
  <c r="F15" i="1" s="1"/>
  <c r="K11" i="10"/>
  <c r="F14" i="1" s="1"/>
  <c r="J11" i="10"/>
  <c r="J10" i="10"/>
  <c r="K10" i="10" s="1"/>
  <c r="J9" i="10"/>
  <c r="K9" i="10" s="1"/>
  <c r="F12" i="1" s="1"/>
  <c r="J8" i="10"/>
  <c r="K8" i="10" s="1"/>
  <c r="K7" i="10"/>
  <c r="F10" i="1" s="1"/>
  <c r="J7" i="10"/>
  <c r="J6" i="10"/>
  <c r="K6" i="10" s="1"/>
  <c r="F9" i="1" s="1"/>
  <c r="J5" i="10"/>
  <c r="K5" i="10" s="1"/>
  <c r="F8" i="1" s="1"/>
  <c r="J4" i="10"/>
  <c r="K4" i="10" s="1"/>
  <c r="K13" i="9"/>
  <c r="E16" i="1" s="1"/>
  <c r="J13" i="9"/>
  <c r="J12" i="9"/>
  <c r="K12" i="9" s="1"/>
  <c r="E15" i="1" s="1"/>
  <c r="J11" i="9"/>
  <c r="K11" i="9" s="1"/>
  <c r="E14" i="1" s="1"/>
  <c r="J10" i="9"/>
  <c r="K10" i="9" s="1"/>
  <c r="E13" i="1" s="1"/>
  <c r="K9" i="9"/>
  <c r="E12" i="1" s="1"/>
  <c r="J9" i="9"/>
  <c r="J8" i="9"/>
  <c r="K8" i="9" s="1"/>
  <c r="E11" i="1" s="1"/>
  <c r="J7" i="9"/>
  <c r="K7" i="9" s="1"/>
  <c r="E10" i="1" s="1"/>
  <c r="J6" i="9"/>
  <c r="K6" i="9" s="1"/>
  <c r="E9" i="1" s="1"/>
  <c r="K5" i="9"/>
  <c r="E8" i="1" s="1"/>
  <c r="J5" i="9"/>
  <c r="J4" i="9"/>
  <c r="K4" i="9" s="1"/>
  <c r="E7" i="1" s="1"/>
  <c r="J13" i="5"/>
  <c r="K13" i="5" s="1"/>
  <c r="D16" i="1" s="1"/>
  <c r="J12" i="5"/>
  <c r="K12" i="5" s="1"/>
  <c r="D15" i="1" s="1"/>
  <c r="J11" i="5"/>
  <c r="K11" i="5" s="1"/>
  <c r="D14" i="1" s="1"/>
  <c r="J10" i="5"/>
  <c r="K10" i="5" s="1"/>
  <c r="D13" i="1" s="1"/>
  <c r="J9" i="5"/>
  <c r="K9" i="5" s="1"/>
  <c r="D12" i="1" s="1"/>
  <c r="J8" i="5"/>
  <c r="K8" i="5" s="1"/>
  <c r="D11" i="1" s="1"/>
  <c r="J7" i="5"/>
  <c r="K7" i="5" s="1"/>
  <c r="D10" i="1" s="1"/>
  <c r="J6" i="5"/>
  <c r="K6" i="5" s="1"/>
  <c r="D9" i="1" s="1"/>
  <c r="J5" i="5"/>
  <c r="K5" i="5" s="1"/>
  <c r="D8" i="1" s="1"/>
  <c r="J4" i="5"/>
  <c r="K4" i="5" s="1"/>
  <c r="D7" i="1" s="1"/>
  <c r="J13" i="3"/>
  <c r="K13" i="3" s="1"/>
  <c r="J12" i="3"/>
  <c r="K12" i="3" s="1"/>
  <c r="C15" i="1" s="1"/>
  <c r="J11" i="3"/>
  <c r="K11" i="3" s="1"/>
  <c r="C14" i="1" s="1"/>
  <c r="J10" i="3"/>
  <c r="K10" i="3" s="1"/>
  <c r="C13" i="1" s="1"/>
  <c r="J9" i="3"/>
  <c r="K9" i="3" s="1"/>
  <c r="C12" i="1" s="1"/>
  <c r="J8" i="3"/>
  <c r="K8" i="3" s="1"/>
  <c r="C11" i="1" s="1"/>
  <c r="J7" i="3"/>
  <c r="K7" i="3" s="1"/>
  <c r="C10" i="1" s="1"/>
  <c r="J6" i="3"/>
  <c r="K6" i="3" s="1"/>
  <c r="C9" i="1" s="1"/>
  <c r="K5" i="3"/>
  <c r="C8" i="1" s="1"/>
  <c r="J5" i="3"/>
  <c r="J4" i="3"/>
  <c r="K4" i="3" s="1"/>
  <c r="C7" i="1" s="1"/>
  <c r="J5" i="2"/>
  <c r="J6" i="2"/>
  <c r="J7" i="2"/>
  <c r="J8" i="2"/>
  <c r="J9" i="2"/>
  <c r="J10" i="2"/>
  <c r="J11" i="2"/>
  <c r="J12" i="2"/>
  <c r="J13" i="2"/>
  <c r="J4" i="2"/>
  <c r="L13" i="18" l="1"/>
  <c r="L12" i="18"/>
  <c r="L11" i="18"/>
  <c r="L10" i="18"/>
  <c r="L9" i="18"/>
  <c r="L8" i="18"/>
  <c r="L7" i="18"/>
  <c r="L6" i="18"/>
  <c r="L5" i="18"/>
  <c r="L4" i="18"/>
  <c r="M6" i="1" l="1"/>
  <c r="N6" i="1"/>
  <c r="O6" i="1"/>
  <c r="P6" i="1"/>
  <c r="Q6" i="1"/>
  <c r="R6" i="1"/>
  <c r="L6" i="1"/>
  <c r="A8" i="1" l="1"/>
  <c r="A9" i="1"/>
  <c r="A10" i="1"/>
  <c r="A11" i="1"/>
  <c r="A12" i="1"/>
  <c r="A13" i="1"/>
  <c r="A14" i="1"/>
  <c r="A15" i="1"/>
  <c r="A16" i="1"/>
  <c r="P16" i="1"/>
  <c r="O11" i="1"/>
  <c r="N11" i="1"/>
  <c r="N14" i="1"/>
  <c r="K5" i="2"/>
  <c r="B8" i="1" s="1"/>
  <c r="I8" i="1" s="1"/>
  <c r="K6" i="2"/>
  <c r="B9" i="1" s="1"/>
  <c r="K7" i="2"/>
  <c r="B10" i="1" s="1"/>
  <c r="K8" i="2"/>
  <c r="B11" i="1" s="1"/>
  <c r="K9" i="2"/>
  <c r="B12" i="1" s="1"/>
  <c r="K10" i="2"/>
  <c r="B13" i="1" s="1"/>
  <c r="K11" i="2"/>
  <c r="B14" i="1" s="1"/>
  <c r="I14" i="1" s="1"/>
  <c r="K12" i="2"/>
  <c r="B15" i="1" s="1"/>
  <c r="K13" i="2"/>
  <c r="B16" i="1" s="1"/>
  <c r="K4" i="2"/>
  <c r="B7" i="1" s="1"/>
  <c r="R11" i="1" l="1"/>
  <c r="Q13" i="1"/>
  <c r="I10" i="1"/>
  <c r="I15" i="1"/>
  <c r="M13" i="1"/>
  <c r="I13" i="1"/>
  <c r="I11" i="1"/>
  <c r="L7" i="1"/>
  <c r="M14" i="1"/>
  <c r="M8" i="1"/>
  <c r="M9" i="1"/>
  <c r="N16" i="1"/>
  <c r="M15" i="1"/>
  <c r="M10" i="1"/>
  <c r="N15" i="1"/>
  <c r="N10" i="1"/>
  <c r="L11" i="1"/>
  <c r="L12" i="1"/>
  <c r="I12" i="1"/>
  <c r="L13" i="1"/>
  <c r="L10" i="1"/>
  <c r="L9" i="1"/>
  <c r="L8" i="1"/>
  <c r="L16" i="1"/>
  <c r="L15" i="1"/>
  <c r="I16" i="1"/>
  <c r="L14" i="1"/>
  <c r="I9" i="1"/>
  <c r="O12" i="1"/>
  <c r="O14" i="1"/>
  <c r="O7" i="1"/>
  <c r="O13" i="1"/>
  <c r="O9" i="1"/>
  <c r="Q10" i="1"/>
  <c r="O10" i="1"/>
  <c r="P13" i="1"/>
  <c r="P7" i="1"/>
  <c r="P8" i="1"/>
  <c r="P14" i="1"/>
  <c r="P15" i="1"/>
  <c r="P10" i="1"/>
  <c r="Q12" i="1"/>
  <c r="Q11" i="1"/>
  <c r="R8" i="1"/>
  <c r="R15" i="1"/>
  <c r="R7" i="1"/>
  <c r="R9" i="1"/>
  <c r="R10" i="1"/>
  <c r="R16" i="1"/>
  <c r="R12" i="1"/>
  <c r="O16" i="1"/>
  <c r="P12" i="1"/>
  <c r="P11" i="1"/>
  <c r="M11" i="1"/>
  <c r="M7" i="1"/>
  <c r="M12" i="1"/>
  <c r="O8" i="1"/>
  <c r="R13" i="1"/>
  <c r="Q14" i="1"/>
  <c r="Q7" i="1"/>
  <c r="Q16" i="1"/>
  <c r="Q9" i="1"/>
  <c r="Q8" i="1"/>
  <c r="Q15" i="1"/>
  <c r="R14" i="1"/>
  <c r="N13" i="1"/>
  <c r="N7" i="1"/>
  <c r="N12" i="1"/>
  <c r="N8" i="1"/>
  <c r="P9" i="1"/>
  <c r="O15" i="1"/>
  <c r="N9" i="1"/>
  <c r="M16" i="1"/>
  <c r="I7" i="1"/>
  <c r="S8" i="1" l="1"/>
  <c r="S14" i="1"/>
  <c r="S12" i="1"/>
  <c r="S11" i="1"/>
  <c r="S9" i="1"/>
  <c r="S10" i="1"/>
  <c r="S15" i="1"/>
  <c r="S13" i="1"/>
  <c r="S16" i="1"/>
  <c r="A7" i="1" l="1"/>
  <c r="S7" i="1" l="1"/>
  <c r="T7" i="1" l="1"/>
  <c r="T15" i="1"/>
  <c r="T10" i="1"/>
  <c r="T14" i="1"/>
  <c r="T11" i="1"/>
  <c r="T8" i="1"/>
  <c r="T9" i="1"/>
  <c r="T12" i="1"/>
  <c r="T13" i="1"/>
  <c r="T16" i="1"/>
</calcChain>
</file>

<file path=xl/sharedStrings.xml><?xml version="1.0" encoding="utf-8"?>
<sst xmlns="http://schemas.openxmlformats.org/spreadsheetml/2006/main" count="167" uniqueCount="35">
  <si>
    <t xml:space="preserve">RESPONDENT SUMMARY </t>
  </si>
  <si>
    <t>Evaluator 1</t>
  </si>
  <si>
    <t>Evaluator 2</t>
  </si>
  <si>
    <t>Evaluator 3</t>
  </si>
  <si>
    <t>Evaluator 4</t>
  </si>
  <si>
    <t>Evaluator 5</t>
  </si>
  <si>
    <t>Criteria 1</t>
  </si>
  <si>
    <t>Criteria 2</t>
  </si>
  <si>
    <t>Criteria 3</t>
  </si>
  <si>
    <t>Criteria 4</t>
  </si>
  <si>
    <t>Criteria 5</t>
  </si>
  <si>
    <t>Criteria 6</t>
  </si>
  <si>
    <t>EVALUATION SUMMARY</t>
  </si>
  <si>
    <t>updated 11/17</t>
  </si>
  <si>
    <t>Rank of Average</t>
  </si>
  <si>
    <t>Rank</t>
  </si>
  <si>
    <t>Average Total Score</t>
  </si>
  <si>
    <t>Avg of comm rank per vendor</t>
  </si>
  <si>
    <t>Criteria 7</t>
  </si>
  <si>
    <t>Total</t>
  </si>
  <si>
    <t>Criteria 8 (HUB)</t>
  </si>
  <si>
    <t>Evaluator 6</t>
  </si>
  <si>
    <t>Evaluator 7</t>
  </si>
  <si>
    <t xml:space="preserve">Cannon Design </t>
  </si>
  <si>
    <t>Gensler</t>
  </si>
  <si>
    <t>Harrison Kornberg</t>
  </si>
  <si>
    <t>HOK</t>
  </si>
  <si>
    <t>Huitt Zollars</t>
  </si>
  <si>
    <t>Moody Nolan</t>
  </si>
  <si>
    <t>Page</t>
  </si>
  <si>
    <t>PBK</t>
  </si>
  <si>
    <t>PGAL</t>
  </si>
  <si>
    <t>Shepley Bulfinch</t>
  </si>
  <si>
    <t>Criteria 7 (HUB)</t>
  </si>
  <si>
    <t>RFQ730-23039 A&amp;E Services for Innovation Hub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</si>
</sst>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4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rgb="FFFF000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8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sz val="10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30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59">
    <xf numFmtId="0" fontId="0" fillId="0" borderId="0"/>
    <xf numFmtId="44" fontId="20" fillId="0" borderId="0" applyFont="0" applyFill="0" applyBorder="0" applyAlignment="0" applyProtection="0"/>
    <xf numFmtId="0" fontId="20" fillId="0" borderId="0"/>
    <xf numFmtId="0" fontId="17" fillId="0" borderId="0"/>
    <xf numFmtId="0" fontId="17" fillId="0" borderId="0"/>
    <xf numFmtId="0" fontId="20" fillId="2" borderId="1" applyNumberFormat="0" applyFont="0" applyAlignment="0" applyProtection="0"/>
    <xf numFmtId="0" fontId="22" fillId="3" borderId="0" applyNumberFormat="0" applyBorder="0" applyAlignment="0" applyProtection="0"/>
    <xf numFmtId="0" fontId="22" fillId="4" borderId="0" applyNumberFormat="0" applyBorder="0" applyAlignment="0" applyProtection="0"/>
    <xf numFmtId="0" fontId="22" fillId="5" borderId="0" applyNumberFormat="0" applyBorder="0" applyAlignment="0" applyProtection="0"/>
    <xf numFmtId="0" fontId="22" fillId="6" borderId="0" applyNumberFormat="0" applyBorder="0" applyAlignment="0" applyProtection="0"/>
    <xf numFmtId="0" fontId="22" fillId="7" borderId="0" applyNumberFormat="0" applyBorder="0" applyAlignment="0" applyProtection="0"/>
    <xf numFmtId="0" fontId="22" fillId="8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6" borderId="0" applyNumberFormat="0" applyBorder="0" applyAlignment="0" applyProtection="0"/>
    <xf numFmtId="0" fontId="22" fillId="9" borderId="0" applyNumberFormat="0" applyBorder="0" applyAlignment="0" applyProtection="0"/>
    <xf numFmtId="0" fontId="22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0" borderId="0" applyNumberFormat="0" applyBorder="0" applyAlignment="0" applyProtection="0"/>
    <xf numFmtId="0" fontId="23" fillId="11" borderId="0" applyNumberFormat="0" applyBorder="0" applyAlignment="0" applyProtection="0"/>
    <xf numFmtId="0" fontId="23" fillId="14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19" borderId="0" applyNumberFormat="0" applyBorder="0" applyAlignment="0" applyProtection="0"/>
    <xf numFmtId="0" fontId="23" fillId="14" borderId="0" applyNumberFormat="0" applyBorder="0" applyAlignment="0" applyProtection="0"/>
    <xf numFmtId="0" fontId="23" fillId="15" borderId="0" applyNumberFormat="0" applyBorder="0" applyAlignment="0" applyProtection="0"/>
    <xf numFmtId="0" fontId="23" fillId="20" borderId="0" applyNumberFormat="0" applyBorder="0" applyAlignment="0" applyProtection="0"/>
    <xf numFmtId="0" fontId="24" fillId="4" borderId="0" applyNumberFormat="0" applyBorder="0" applyAlignment="0" applyProtection="0"/>
    <xf numFmtId="0" fontId="25" fillId="21" borderId="2" applyNumberFormat="0" applyAlignment="0" applyProtection="0"/>
    <xf numFmtId="0" fontId="26" fillId="22" borderId="3" applyNumberFormat="0" applyAlignment="0" applyProtection="0"/>
    <xf numFmtId="0" fontId="27" fillId="0" borderId="0" applyNumberFormat="0" applyFill="0" applyBorder="0" applyAlignment="0" applyProtection="0"/>
    <xf numFmtId="0" fontId="28" fillId="5" borderId="0" applyNumberFormat="0" applyBorder="0" applyAlignment="0" applyProtection="0"/>
    <xf numFmtId="0" fontId="29" fillId="0" borderId="4" applyNumberFormat="0" applyFill="0" applyAlignment="0" applyProtection="0"/>
    <xf numFmtId="0" fontId="30" fillId="0" borderId="5" applyNumberFormat="0" applyFill="0" applyAlignment="0" applyProtection="0"/>
    <xf numFmtId="0" fontId="31" fillId="0" borderId="6" applyNumberFormat="0" applyFill="0" applyAlignment="0" applyProtection="0"/>
    <xf numFmtId="0" fontId="31" fillId="0" borderId="0" applyNumberFormat="0" applyFill="0" applyBorder="0" applyAlignment="0" applyProtection="0"/>
    <xf numFmtId="0" fontId="32" fillId="8" borderId="2" applyNumberFormat="0" applyAlignment="0" applyProtection="0"/>
    <xf numFmtId="0" fontId="33" fillId="0" borderId="7" applyNumberFormat="0" applyFill="0" applyAlignment="0" applyProtection="0"/>
    <xf numFmtId="0" fontId="34" fillId="23" borderId="0" applyNumberFormat="0" applyBorder="0" applyAlignment="0" applyProtection="0"/>
    <xf numFmtId="0" fontId="21" fillId="2" borderId="1" applyNumberFormat="0" applyFont="0" applyAlignment="0" applyProtection="0"/>
    <xf numFmtId="0" fontId="35" fillId="21" borderId="8" applyNumberFormat="0" applyAlignment="0" applyProtection="0"/>
    <xf numFmtId="0" fontId="36" fillId="0" borderId="0" applyNumberFormat="0" applyFill="0" applyBorder="0" applyAlignment="0" applyProtection="0"/>
    <xf numFmtId="0" fontId="37" fillId="0" borderId="9" applyNumberFormat="0" applyFill="0" applyAlignment="0" applyProtection="0"/>
    <xf numFmtId="0" fontId="38" fillId="0" borderId="0" applyNumberFormat="0" applyFill="0" applyBorder="0" applyAlignment="0" applyProtection="0"/>
    <xf numFmtId="0" fontId="16" fillId="0" borderId="0"/>
    <xf numFmtId="0" fontId="22" fillId="3" borderId="0" applyNumberFormat="0" applyBorder="0" applyAlignment="0" applyProtection="0"/>
    <xf numFmtId="0" fontId="22" fillId="4" borderId="0" applyNumberFormat="0" applyBorder="0" applyAlignment="0" applyProtection="0"/>
    <xf numFmtId="0" fontId="22" fillId="5" borderId="0" applyNumberFormat="0" applyBorder="0" applyAlignment="0" applyProtection="0"/>
    <xf numFmtId="0" fontId="22" fillId="6" borderId="0" applyNumberFormat="0" applyBorder="0" applyAlignment="0" applyProtection="0"/>
    <xf numFmtId="0" fontId="22" fillId="7" borderId="0" applyNumberFormat="0" applyBorder="0" applyAlignment="0" applyProtection="0"/>
    <xf numFmtId="0" fontId="22" fillId="8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6" borderId="0" applyNumberFormat="0" applyBorder="0" applyAlignment="0" applyProtection="0"/>
    <xf numFmtId="0" fontId="22" fillId="9" borderId="0" applyNumberFormat="0" applyBorder="0" applyAlignment="0" applyProtection="0"/>
    <xf numFmtId="0" fontId="22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0" borderId="0" applyNumberFormat="0" applyBorder="0" applyAlignment="0" applyProtection="0"/>
    <xf numFmtId="0" fontId="23" fillId="11" borderId="0" applyNumberFormat="0" applyBorder="0" applyAlignment="0" applyProtection="0"/>
    <xf numFmtId="0" fontId="23" fillId="14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19" borderId="0" applyNumberFormat="0" applyBorder="0" applyAlignment="0" applyProtection="0"/>
    <xf numFmtId="0" fontId="23" fillId="14" borderId="0" applyNumberFormat="0" applyBorder="0" applyAlignment="0" applyProtection="0"/>
    <xf numFmtId="0" fontId="23" fillId="15" borderId="0" applyNumberFormat="0" applyBorder="0" applyAlignment="0" applyProtection="0"/>
    <xf numFmtId="0" fontId="23" fillId="20" borderId="0" applyNumberFormat="0" applyBorder="0" applyAlignment="0" applyProtection="0"/>
    <xf numFmtId="0" fontId="24" fillId="4" borderId="0" applyNumberFormat="0" applyBorder="0" applyAlignment="0" applyProtection="0"/>
    <xf numFmtId="0" fontId="25" fillId="21" borderId="2" applyNumberFormat="0" applyAlignment="0" applyProtection="0"/>
    <xf numFmtId="0" fontId="26" fillId="22" borderId="3" applyNumberFormat="0" applyAlignment="0" applyProtection="0"/>
    <xf numFmtId="0" fontId="27" fillId="0" borderId="0" applyNumberFormat="0" applyFill="0" applyBorder="0" applyAlignment="0" applyProtection="0"/>
    <xf numFmtId="0" fontId="28" fillId="5" borderId="0" applyNumberFormat="0" applyBorder="0" applyAlignment="0" applyProtection="0"/>
    <xf numFmtId="0" fontId="29" fillId="0" borderId="4" applyNumberFormat="0" applyFill="0" applyAlignment="0" applyProtection="0"/>
    <xf numFmtId="0" fontId="30" fillId="0" borderId="5" applyNumberFormat="0" applyFill="0" applyAlignment="0" applyProtection="0"/>
    <xf numFmtId="0" fontId="31" fillId="0" borderId="6" applyNumberFormat="0" applyFill="0" applyAlignment="0" applyProtection="0"/>
    <xf numFmtId="0" fontId="31" fillId="0" borderId="0" applyNumberFormat="0" applyFill="0" applyBorder="0" applyAlignment="0" applyProtection="0"/>
    <xf numFmtId="0" fontId="32" fillId="8" borderId="2" applyNumberFormat="0" applyAlignment="0" applyProtection="0"/>
    <xf numFmtId="0" fontId="33" fillId="0" borderId="7" applyNumberFormat="0" applyFill="0" applyAlignment="0" applyProtection="0"/>
    <xf numFmtId="0" fontId="34" fillId="23" borderId="0" applyNumberFormat="0" applyBorder="0" applyAlignment="0" applyProtection="0"/>
    <xf numFmtId="0" fontId="35" fillId="21" borderId="8" applyNumberFormat="0" applyAlignment="0" applyProtection="0"/>
    <xf numFmtId="0" fontId="36" fillId="0" borderId="0" applyNumberFormat="0" applyFill="0" applyBorder="0" applyAlignment="0" applyProtection="0"/>
    <xf numFmtId="0" fontId="37" fillId="0" borderId="9" applyNumberFormat="0" applyFill="0" applyAlignment="0" applyProtection="0"/>
    <xf numFmtId="0" fontId="38" fillId="0" borderId="0" applyNumberFormat="0" applyFill="0" applyBorder="0" applyAlignment="0" applyProtection="0"/>
    <xf numFmtId="0" fontId="20" fillId="0" borderId="0"/>
    <xf numFmtId="0" fontId="20" fillId="2" borderId="1" applyNumberFormat="0" applyFont="0" applyAlignment="0" applyProtection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20" fillId="0" borderId="0"/>
    <xf numFmtId="0" fontId="20" fillId="2" borderId="1" applyNumberFormat="0" applyFont="0" applyAlignment="0" applyProtection="0"/>
    <xf numFmtId="0" fontId="8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5" fillId="0" borderId="0"/>
    <xf numFmtId="43" fontId="20" fillId="0" borderId="0" applyFont="0" applyFill="0" applyBorder="0" applyAlignment="0" applyProtection="0"/>
    <xf numFmtId="0" fontId="4" fillId="0" borderId="0"/>
    <xf numFmtId="44" fontId="47" fillId="0" borderId="0" applyFont="0" applyFill="0" applyBorder="0" applyAlignment="0" applyProtection="0"/>
    <xf numFmtId="0" fontId="3" fillId="0" borderId="0"/>
    <xf numFmtId="0" fontId="2" fillId="0" borderId="0"/>
    <xf numFmtId="0" fontId="2" fillId="0" borderId="0"/>
    <xf numFmtId="0" fontId="1" fillId="0" borderId="0"/>
    <xf numFmtId="0" fontId="25" fillId="21" borderId="14" applyNumberFormat="0" applyAlignment="0" applyProtection="0"/>
    <xf numFmtId="0" fontId="25" fillId="21" borderId="14" applyNumberFormat="0" applyAlignment="0" applyProtection="0"/>
    <xf numFmtId="0" fontId="32" fillId="8" borderId="14" applyNumberFormat="0" applyAlignment="0" applyProtection="0"/>
    <xf numFmtId="0" fontId="35" fillId="21" borderId="16" applyNumberFormat="0" applyAlignment="0" applyProtection="0"/>
    <xf numFmtId="0" fontId="37" fillId="0" borderId="25" applyNumberFormat="0" applyFill="0" applyAlignment="0" applyProtection="0"/>
    <xf numFmtId="0" fontId="32" fillId="8" borderId="26" applyNumberFormat="0" applyAlignment="0" applyProtection="0"/>
    <xf numFmtId="0" fontId="20" fillId="2" borderId="27" applyNumberFormat="0" applyFont="0" applyAlignment="0" applyProtection="0"/>
    <xf numFmtId="0" fontId="20" fillId="2" borderId="23" applyNumberFormat="0" applyFont="0" applyAlignment="0" applyProtection="0"/>
    <xf numFmtId="0" fontId="20" fillId="2" borderId="15" applyNumberFormat="0" applyFont="0" applyAlignment="0" applyProtection="0"/>
    <xf numFmtId="0" fontId="25" fillId="21" borderId="26" applyNumberFormat="0" applyAlignment="0" applyProtection="0"/>
    <xf numFmtId="0" fontId="25" fillId="21" borderId="18" applyNumberFormat="0" applyAlignment="0" applyProtection="0"/>
    <xf numFmtId="0" fontId="35" fillId="21" borderId="28" applyNumberFormat="0" applyAlignment="0" applyProtection="0"/>
    <xf numFmtId="0" fontId="32" fillId="8" borderId="22" applyNumberFormat="0" applyAlignment="0" applyProtection="0"/>
    <xf numFmtId="0" fontId="37" fillId="0" borderId="29" applyNumberFormat="0" applyFill="0" applyAlignment="0" applyProtection="0"/>
    <xf numFmtId="0" fontId="20" fillId="2" borderId="27" applyNumberFormat="0" applyFont="0" applyAlignment="0" applyProtection="0"/>
    <xf numFmtId="0" fontId="37" fillId="0" borderId="17" applyNumberFormat="0" applyFill="0" applyAlignment="0" applyProtection="0"/>
    <xf numFmtId="0" fontId="35" fillId="21" borderId="24" applyNumberFormat="0" applyAlignment="0" applyProtection="0"/>
    <xf numFmtId="0" fontId="1" fillId="0" borderId="0"/>
    <xf numFmtId="0" fontId="37" fillId="0" borderId="21" applyNumberFormat="0" applyFill="0" applyAlignment="0" applyProtection="0"/>
    <xf numFmtId="0" fontId="37" fillId="0" borderId="17" applyNumberFormat="0" applyFill="0" applyAlignment="0" applyProtection="0"/>
    <xf numFmtId="0" fontId="32" fillId="8" borderId="18" applyNumberFormat="0" applyAlignment="0" applyProtection="0"/>
    <xf numFmtId="0" fontId="25" fillId="21" borderId="18" applyNumberFormat="0" applyAlignment="0" applyProtection="0"/>
    <xf numFmtId="0" fontId="25" fillId="21" borderId="22" applyNumberFormat="0" applyAlignment="0" applyProtection="0"/>
    <xf numFmtId="0" fontId="20" fillId="2" borderId="19" applyNumberFormat="0" applyFont="0" applyAlignment="0" applyProtection="0"/>
    <xf numFmtId="0" fontId="25" fillId="21" borderId="26" applyNumberFormat="0" applyAlignment="0" applyProtection="0"/>
    <xf numFmtId="0" fontId="20" fillId="2" borderId="23" applyNumberFormat="0" applyFont="0" applyAlignment="0" applyProtection="0"/>
    <xf numFmtId="0" fontId="20" fillId="2" borderId="15" applyNumberFormat="0" applyFont="0" applyAlignment="0" applyProtection="0"/>
    <xf numFmtId="0" fontId="35" fillId="21" borderId="24" applyNumberFormat="0" applyAlignment="0" applyProtection="0"/>
    <xf numFmtId="0" fontId="35" fillId="21" borderId="20" applyNumberFormat="0" applyAlignment="0" applyProtection="0"/>
    <xf numFmtId="0" fontId="20" fillId="2" borderId="15" applyNumberFormat="0" applyFont="0" applyAlignment="0" applyProtection="0"/>
    <xf numFmtId="0" fontId="20" fillId="2" borderId="27" applyNumberFormat="0" applyFont="0" applyAlignment="0" applyProtection="0"/>
    <xf numFmtId="0" fontId="32" fillId="8" borderId="14" applyNumberFormat="0" applyAlignment="0" applyProtection="0"/>
    <xf numFmtId="0" fontId="35" fillId="21" borderId="16" applyNumberFormat="0" applyAlignment="0" applyProtection="0"/>
    <xf numFmtId="9" fontId="1" fillId="0" borderId="0" applyFont="0" applyFill="0" applyBorder="0" applyAlignment="0" applyProtection="0"/>
    <xf numFmtId="0" fontId="20" fillId="2" borderId="23" applyNumberFormat="0" applyFont="0" applyAlignment="0" applyProtection="0"/>
    <xf numFmtId="0" fontId="32" fillId="8" borderId="18" applyNumberFormat="0" applyAlignment="0" applyProtection="0"/>
    <xf numFmtId="0" fontId="25" fillId="21" borderId="22" applyNumberFormat="0" applyAlignment="0" applyProtection="0"/>
    <xf numFmtId="0" fontId="20" fillId="2" borderId="19" applyNumberFormat="0" applyFont="0" applyAlignment="0" applyProtection="0"/>
    <xf numFmtId="0" fontId="35" fillId="21" borderId="20" applyNumberFormat="0" applyAlignment="0" applyProtection="0"/>
    <xf numFmtId="0" fontId="32" fillId="8" borderId="26" applyNumberFormat="0" applyAlignment="0" applyProtection="0"/>
    <xf numFmtId="0" fontId="37" fillId="0" borderId="21" applyNumberFormat="0" applyFill="0" applyAlignment="0" applyProtection="0"/>
    <xf numFmtId="0" fontId="32" fillId="8" borderId="22" applyNumberFormat="0" applyAlignment="0" applyProtection="0"/>
    <xf numFmtId="0" fontId="20" fillId="2" borderId="19" applyNumberFormat="0" applyFont="0" applyAlignment="0" applyProtection="0"/>
    <xf numFmtId="0" fontId="37" fillId="0" borderId="25" applyNumberFormat="0" applyFill="0" applyAlignment="0" applyProtection="0"/>
    <xf numFmtId="0" fontId="35" fillId="21" borderId="28" applyNumberFormat="0" applyAlignment="0" applyProtection="0"/>
    <xf numFmtId="0" fontId="37" fillId="0" borderId="29" applyNumberFormat="0" applyFill="0" applyAlignment="0" applyProtection="0"/>
  </cellStyleXfs>
  <cellXfs count="39">
    <xf numFmtId="0" fontId="0" fillId="0" borderId="0" xfId="0"/>
    <xf numFmtId="0" fontId="18" fillId="0" borderId="0" xfId="0" applyFont="1"/>
    <xf numFmtId="0" fontId="20" fillId="0" borderId="0" xfId="0" applyFont="1"/>
    <xf numFmtId="0" fontId="18" fillId="0" borderId="0" xfId="0" applyFont="1" applyAlignment="1">
      <alignment horizontal="left"/>
    </xf>
    <xf numFmtId="0" fontId="40" fillId="0" borderId="0" xfId="0" applyFont="1" applyAlignment="1">
      <alignment horizontal="left"/>
    </xf>
    <xf numFmtId="0" fontId="40" fillId="25" borderId="0" xfId="0" applyFont="1" applyFill="1"/>
    <xf numFmtId="0" fontId="41" fillId="25" borderId="0" xfId="0" applyFont="1" applyFill="1"/>
    <xf numFmtId="0" fontId="19" fillId="25" borderId="0" xfId="0" applyFont="1" applyFill="1"/>
    <xf numFmtId="0" fontId="18" fillId="25" borderId="0" xfId="0" applyFont="1" applyFill="1"/>
    <xf numFmtId="0" fontId="18" fillId="25" borderId="0" xfId="0" applyFont="1" applyFill="1" applyAlignment="1">
      <alignment horizontal="left" vertical="center"/>
    </xf>
    <xf numFmtId="0" fontId="18" fillId="25" borderId="0" xfId="0" applyFont="1" applyFill="1" applyAlignment="1">
      <alignment horizontal="right" textRotation="90" wrapText="1"/>
    </xf>
    <xf numFmtId="0" fontId="18" fillId="25" borderId="0" xfId="0" applyFont="1" applyFill="1" applyAlignment="1">
      <alignment horizontal="center" vertical="center"/>
    </xf>
    <xf numFmtId="0" fontId="19" fillId="25" borderId="11" xfId="0" applyFont="1" applyFill="1" applyBorder="1" applyAlignment="1">
      <alignment horizontal="right"/>
    </xf>
    <xf numFmtId="0" fontId="19" fillId="25" borderId="11" xfId="0" applyFont="1" applyFill="1" applyBorder="1" applyAlignment="1">
      <alignment horizontal="left"/>
    </xf>
    <xf numFmtId="0" fontId="42" fillId="25" borderId="0" xfId="0" applyFont="1" applyFill="1"/>
    <xf numFmtId="0" fontId="44" fillId="0" borderId="10" xfId="100" applyFont="1" applyBorder="1" applyAlignment="1">
      <alignment horizontal="right"/>
    </xf>
    <xf numFmtId="0" fontId="46" fillId="0" borderId="10" xfId="100" applyFont="1" applyBorder="1" applyAlignment="1">
      <alignment horizontal="right"/>
    </xf>
    <xf numFmtId="2" fontId="20" fillId="0" borderId="0" xfId="98" applyNumberFormat="1"/>
    <xf numFmtId="0" fontId="39" fillId="24" borderId="13" xfId="0" applyFont="1" applyFill="1" applyBorder="1" applyAlignment="1">
      <alignment horizontal="right" textRotation="90" wrapText="1"/>
    </xf>
    <xf numFmtId="0" fontId="20" fillId="0" borderId="0" xfId="98"/>
    <xf numFmtId="0" fontId="40" fillId="25" borderId="0" xfId="0" applyFont="1" applyFill="1" applyAlignment="1">
      <alignment horizontal="right"/>
    </xf>
    <xf numFmtId="0" fontId="41" fillId="25" borderId="0" xfId="0" applyFont="1" applyFill="1" applyAlignment="1">
      <alignment horizontal="right"/>
    </xf>
    <xf numFmtId="0" fontId="19" fillId="25" borderId="11" xfId="0" applyFont="1" applyFill="1" applyBorder="1"/>
    <xf numFmtId="0" fontId="18" fillId="25" borderId="13" xfId="0" applyFont="1" applyFill="1" applyBorder="1" applyAlignment="1">
      <alignment horizontal="right" textRotation="90" wrapText="1"/>
    </xf>
    <xf numFmtId="4" fontId="19" fillId="25" borderId="12" xfId="0" applyNumberFormat="1" applyFont="1" applyFill="1" applyBorder="1" applyAlignment="1">
      <alignment horizontal="right"/>
    </xf>
    <xf numFmtId="0" fontId="19" fillId="25" borderId="12" xfId="0" applyFont="1" applyFill="1" applyBorder="1" applyAlignment="1">
      <alignment horizontal="right"/>
    </xf>
    <xf numFmtId="2" fontId="45" fillId="0" borderId="0" xfId="0" applyNumberFormat="1" applyFont="1"/>
    <xf numFmtId="2" fontId="19" fillId="25" borderId="11" xfId="0" applyNumberFormat="1" applyFont="1" applyFill="1" applyBorder="1"/>
    <xf numFmtId="2" fontId="19" fillId="26" borderId="11" xfId="0" applyNumberFormat="1" applyFont="1" applyFill="1" applyBorder="1"/>
    <xf numFmtId="0" fontId="19" fillId="26" borderId="0" xfId="0" applyFont="1" applyFill="1"/>
    <xf numFmtId="0" fontId="19" fillId="26" borderId="11" xfId="0" applyFont="1" applyFill="1" applyBorder="1"/>
    <xf numFmtId="0" fontId="19" fillId="26" borderId="11" xfId="0" applyFont="1" applyFill="1" applyBorder="1" applyAlignment="1">
      <alignment horizontal="right"/>
    </xf>
    <xf numFmtId="0" fontId="19" fillId="26" borderId="12" xfId="0" applyFont="1" applyFill="1" applyBorder="1" applyAlignment="1">
      <alignment horizontal="right"/>
    </xf>
    <xf numFmtId="0" fontId="19" fillId="26" borderId="11" xfId="0" applyFont="1" applyFill="1" applyBorder="1" applyAlignment="1">
      <alignment horizontal="left"/>
    </xf>
    <xf numFmtId="4" fontId="19" fillId="26" borderId="12" xfId="0" applyNumberFormat="1" applyFont="1" applyFill="1" applyBorder="1" applyAlignment="1">
      <alignment horizontal="right"/>
    </xf>
    <xf numFmtId="0" fontId="43" fillId="0" borderId="10" xfId="100" applyFont="1" applyBorder="1" applyAlignment="1">
      <alignment horizontal="center"/>
    </xf>
    <xf numFmtId="0" fontId="44" fillId="0" borderId="0" xfId="98" applyFont="1" applyAlignment="1">
      <alignment horizontal="left"/>
    </xf>
    <xf numFmtId="0" fontId="40" fillId="0" borderId="0" xfId="0" applyFont="1" applyAlignment="1">
      <alignment horizontal="left"/>
    </xf>
    <xf numFmtId="0" fontId="40" fillId="25" borderId="0" xfId="0" applyFont="1" applyFill="1" applyAlignment="1">
      <alignment horizontal="right"/>
    </xf>
  </cellXfs>
  <cellStyles count="159">
    <cellStyle name="20% - Accent1 2" xfId="48" xr:uid="{00000000-0005-0000-0000-000000000000}"/>
    <cellStyle name="20% - Accent1 3" xfId="6" xr:uid="{00000000-0005-0000-0000-000001000000}"/>
    <cellStyle name="20% - Accent2 2" xfId="49" xr:uid="{00000000-0005-0000-0000-000002000000}"/>
    <cellStyle name="20% - Accent2 3" xfId="7" xr:uid="{00000000-0005-0000-0000-000003000000}"/>
    <cellStyle name="20% - Accent3 2" xfId="50" xr:uid="{00000000-0005-0000-0000-000004000000}"/>
    <cellStyle name="20% - Accent3 3" xfId="8" xr:uid="{00000000-0005-0000-0000-000005000000}"/>
    <cellStyle name="20% - Accent4 2" xfId="51" xr:uid="{00000000-0005-0000-0000-000006000000}"/>
    <cellStyle name="20% - Accent4 3" xfId="9" xr:uid="{00000000-0005-0000-0000-000007000000}"/>
    <cellStyle name="20% - Accent5 2" xfId="52" xr:uid="{00000000-0005-0000-0000-000008000000}"/>
    <cellStyle name="20% - Accent5 3" xfId="10" xr:uid="{00000000-0005-0000-0000-000009000000}"/>
    <cellStyle name="20% - Accent6 2" xfId="53" xr:uid="{00000000-0005-0000-0000-00000A000000}"/>
    <cellStyle name="20% - Accent6 3" xfId="11" xr:uid="{00000000-0005-0000-0000-00000B000000}"/>
    <cellStyle name="40% - Accent1 2" xfId="54" xr:uid="{00000000-0005-0000-0000-00000C000000}"/>
    <cellStyle name="40% - Accent1 3" xfId="12" xr:uid="{00000000-0005-0000-0000-00000D000000}"/>
    <cellStyle name="40% - Accent2 2" xfId="55" xr:uid="{00000000-0005-0000-0000-00000E000000}"/>
    <cellStyle name="40% - Accent2 3" xfId="13" xr:uid="{00000000-0005-0000-0000-00000F000000}"/>
    <cellStyle name="40% - Accent3 2" xfId="56" xr:uid="{00000000-0005-0000-0000-000010000000}"/>
    <cellStyle name="40% - Accent3 3" xfId="14" xr:uid="{00000000-0005-0000-0000-000011000000}"/>
    <cellStyle name="40% - Accent4 2" xfId="57" xr:uid="{00000000-0005-0000-0000-000012000000}"/>
    <cellStyle name="40% - Accent4 3" xfId="15" xr:uid="{00000000-0005-0000-0000-000013000000}"/>
    <cellStyle name="40% - Accent5 2" xfId="58" xr:uid="{00000000-0005-0000-0000-000014000000}"/>
    <cellStyle name="40% - Accent5 3" xfId="16" xr:uid="{00000000-0005-0000-0000-000015000000}"/>
    <cellStyle name="40% - Accent6 2" xfId="59" xr:uid="{00000000-0005-0000-0000-000016000000}"/>
    <cellStyle name="40% - Accent6 3" xfId="17" xr:uid="{00000000-0005-0000-0000-000017000000}"/>
    <cellStyle name="60% - Accent1 2" xfId="60" xr:uid="{00000000-0005-0000-0000-000018000000}"/>
    <cellStyle name="60% - Accent1 3" xfId="18" xr:uid="{00000000-0005-0000-0000-000019000000}"/>
    <cellStyle name="60% - Accent2 2" xfId="61" xr:uid="{00000000-0005-0000-0000-00001A000000}"/>
    <cellStyle name="60% - Accent2 3" xfId="19" xr:uid="{00000000-0005-0000-0000-00001B000000}"/>
    <cellStyle name="60% - Accent3 2" xfId="62" xr:uid="{00000000-0005-0000-0000-00001C000000}"/>
    <cellStyle name="60% - Accent3 3" xfId="20" xr:uid="{00000000-0005-0000-0000-00001D000000}"/>
    <cellStyle name="60% - Accent4 2" xfId="63" xr:uid="{00000000-0005-0000-0000-00001E000000}"/>
    <cellStyle name="60% - Accent4 3" xfId="21" xr:uid="{00000000-0005-0000-0000-00001F000000}"/>
    <cellStyle name="60% - Accent5 2" xfId="64" xr:uid="{00000000-0005-0000-0000-000020000000}"/>
    <cellStyle name="60% - Accent5 3" xfId="22" xr:uid="{00000000-0005-0000-0000-000021000000}"/>
    <cellStyle name="60% - Accent6 2" xfId="65" xr:uid="{00000000-0005-0000-0000-000022000000}"/>
    <cellStyle name="60% - Accent6 3" xfId="23" xr:uid="{00000000-0005-0000-0000-000023000000}"/>
    <cellStyle name="Accent1 2" xfId="66" xr:uid="{00000000-0005-0000-0000-000024000000}"/>
    <cellStyle name="Accent1 3" xfId="24" xr:uid="{00000000-0005-0000-0000-000025000000}"/>
    <cellStyle name="Accent2 2" xfId="67" xr:uid="{00000000-0005-0000-0000-000026000000}"/>
    <cellStyle name="Accent2 3" xfId="25" xr:uid="{00000000-0005-0000-0000-000027000000}"/>
    <cellStyle name="Accent3 2" xfId="68" xr:uid="{00000000-0005-0000-0000-000028000000}"/>
    <cellStyle name="Accent3 3" xfId="26" xr:uid="{00000000-0005-0000-0000-000029000000}"/>
    <cellStyle name="Accent4 2" xfId="69" xr:uid="{00000000-0005-0000-0000-00002A000000}"/>
    <cellStyle name="Accent4 3" xfId="27" xr:uid="{00000000-0005-0000-0000-00002B000000}"/>
    <cellStyle name="Accent5 2" xfId="70" xr:uid="{00000000-0005-0000-0000-00002C000000}"/>
    <cellStyle name="Accent5 3" xfId="28" xr:uid="{00000000-0005-0000-0000-00002D000000}"/>
    <cellStyle name="Accent6 2" xfId="71" xr:uid="{00000000-0005-0000-0000-00002E000000}"/>
    <cellStyle name="Accent6 3" xfId="29" xr:uid="{00000000-0005-0000-0000-00002F000000}"/>
    <cellStyle name="Bad 2" xfId="72" xr:uid="{00000000-0005-0000-0000-000030000000}"/>
    <cellStyle name="Bad 3" xfId="30" xr:uid="{00000000-0005-0000-0000-000031000000}"/>
    <cellStyle name="Calculation 2" xfId="73" xr:uid="{00000000-0005-0000-0000-000032000000}"/>
    <cellStyle name="Calculation 2 2" xfId="113" xr:uid="{00000000-0005-0000-0000-000032000000}"/>
    <cellStyle name="Calculation 2 3" xfId="134" xr:uid="{00000000-0005-0000-0000-000032000000}"/>
    <cellStyle name="Calculation 2 4" xfId="149" xr:uid="{00000000-0005-0000-0000-000032000000}"/>
    <cellStyle name="Calculation 2 5" xfId="122" xr:uid="{00000000-0005-0000-0000-000032000000}"/>
    <cellStyle name="Calculation 3" xfId="31" xr:uid="{00000000-0005-0000-0000-000033000000}"/>
    <cellStyle name="Calculation 3 2" xfId="114" xr:uid="{00000000-0005-0000-0000-000033000000}"/>
    <cellStyle name="Calculation 3 3" xfId="123" xr:uid="{00000000-0005-0000-0000-000033000000}"/>
    <cellStyle name="Calculation 3 4" xfId="135" xr:uid="{00000000-0005-0000-0000-000033000000}"/>
    <cellStyle name="Calculation 3 5" xfId="137" xr:uid="{00000000-0005-0000-0000-000033000000}"/>
    <cellStyle name="Check Cell 2" xfId="74" xr:uid="{00000000-0005-0000-0000-000034000000}"/>
    <cellStyle name="Check Cell 3" xfId="32" xr:uid="{00000000-0005-0000-0000-000035000000}"/>
    <cellStyle name="Comma 2" xfId="106" xr:uid="{00000000-0005-0000-0000-000036000000}"/>
    <cellStyle name="Currency 2" xfId="1" xr:uid="{00000000-0005-0000-0000-000037000000}"/>
    <cellStyle name="Currency 3" xfId="108" xr:uid="{00000000-0005-0000-0000-000038000000}"/>
    <cellStyle name="Explanatory Text 2" xfId="75" xr:uid="{00000000-0005-0000-0000-000039000000}"/>
    <cellStyle name="Explanatory Text 3" xfId="33" xr:uid="{00000000-0005-0000-0000-00003A000000}"/>
    <cellStyle name="Good 2" xfId="76" xr:uid="{00000000-0005-0000-0000-00003B000000}"/>
    <cellStyle name="Good 3" xfId="34" xr:uid="{00000000-0005-0000-0000-00003C000000}"/>
    <cellStyle name="Heading 1 2" xfId="77" xr:uid="{00000000-0005-0000-0000-00003D000000}"/>
    <cellStyle name="Heading 1 3" xfId="35" xr:uid="{00000000-0005-0000-0000-00003E000000}"/>
    <cellStyle name="Heading 2 2" xfId="78" xr:uid="{00000000-0005-0000-0000-00003F000000}"/>
    <cellStyle name="Heading 2 3" xfId="36" xr:uid="{00000000-0005-0000-0000-000040000000}"/>
    <cellStyle name="Heading 3 2" xfId="79" xr:uid="{00000000-0005-0000-0000-000041000000}"/>
    <cellStyle name="Heading 3 3" xfId="37" xr:uid="{00000000-0005-0000-0000-000042000000}"/>
    <cellStyle name="Heading 4 2" xfId="80" xr:uid="{00000000-0005-0000-0000-000043000000}"/>
    <cellStyle name="Heading 4 3" xfId="38" xr:uid="{00000000-0005-0000-0000-000044000000}"/>
    <cellStyle name="Input 2" xfId="81" xr:uid="{00000000-0005-0000-0000-000045000000}"/>
    <cellStyle name="Input 2 2" xfId="144" xr:uid="{00000000-0005-0000-0000-000043000000}"/>
    <cellStyle name="Input 2 3" xfId="133" xr:uid="{00000000-0005-0000-0000-000043000000}"/>
    <cellStyle name="Input 2 4" xfId="154" xr:uid="{00000000-0005-0000-0000-000043000000}"/>
    <cellStyle name="Input 2 5" xfId="152" xr:uid="{00000000-0005-0000-0000-000043000000}"/>
    <cellStyle name="Input 3" xfId="39" xr:uid="{00000000-0005-0000-0000-000046000000}"/>
    <cellStyle name="Input 3 2" xfId="115" xr:uid="{00000000-0005-0000-0000-000044000000}"/>
    <cellStyle name="Input 3 3" xfId="148" xr:uid="{00000000-0005-0000-0000-000044000000}"/>
    <cellStyle name="Input 3 4" xfId="125" xr:uid="{00000000-0005-0000-0000-000044000000}"/>
    <cellStyle name="Input 3 5" xfId="118" xr:uid="{00000000-0005-0000-0000-000044000000}"/>
    <cellStyle name="Linked Cell 2" xfId="82" xr:uid="{00000000-0005-0000-0000-000047000000}"/>
    <cellStyle name="Linked Cell 3" xfId="40" xr:uid="{00000000-0005-0000-0000-000048000000}"/>
    <cellStyle name="Neutral 2" xfId="83" xr:uid="{00000000-0005-0000-0000-000049000000}"/>
    <cellStyle name="Neutral 3" xfId="41" xr:uid="{00000000-0005-0000-0000-00004A000000}"/>
    <cellStyle name="Normal" xfId="0" builtinId="0"/>
    <cellStyle name="Normal 2" xfId="2" xr:uid="{00000000-0005-0000-0000-00004C000000}"/>
    <cellStyle name="Normal 3" xfId="3" xr:uid="{00000000-0005-0000-0000-00004D000000}"/>
    <cellStyle name="Normal 3 2" xfId="88" xr:uid="{00000000-0005-0000-0000-00004E000000}"/>
    <cellStyle name="Normal 3 3" xfId="97" xr:uid="{00000000-0005-0000-0000-00004F000000}"/>
    <cellStyle name="Normal 3 3 2" xfId="107" xr:uid="{00000000-0005-0000-0000-000050000000}"/>
    <cellStyle name="Normal 3 4" xfId="105" xr:uid="{00000000-0005-0000-0000-000051000000}"/>
    <cellStyle name="Normal 3 5" xfId="109" xr:uid="{00000000-0005-0000-0000-000052000000}"/>
    <cellStyle name="Normal 4" xfId="4" xr:uid="{00000000-0005-0000-0000-000053000000}"/>
    <cellStyle name="Normal 4 10" xfId="100" xr:uid="{00000000-0005-0000-0000-000054000000}"/>
    <cellStyle name="Normal 4 11" xfId="102" xr:uid="{00000000-0005-0000-0000-000055000000}"/>
    <cellStyle name="Normal 4 12" xfId="104" xr:uid="{00000000-0005-0000-0000-000056000000}"/>
    <cellStyle name="Normal 4 13" xfId="111" xr:uid="{00000000-0005-0000-0000-000057000000}"/>
    <cellStyle name="Normal 4 14" xfId="130" xr:uid="{00000000-0005-0000-0000-00004C000000}"/>
    <cellStyle name="Normal 4 2" xfId="47" xr:uid="{00000000-0005-0000-0000-000058000000}"/>
    <cellStyle name="Normal 4 3" xfId="90" xr:uid="{00000000-0005-0000-0000-000059000000}"/>
    <cellStyle name="Normal 4 4" xfId="91" xr:uid="{00000000-0005-0000-0000-00005A000000}"/>
    <cellStyle name="Normal 4 5" xfId="92" xr:uid="{00000000-0005-0000-0000-00005B000000}"/>
    <cellStyle name="Normal 4 6" xfId="93" xr:uid="{00000000-0005-0000-0000-00005C000000}"/>
    <cellStyle name="Normal 4 7" xfId="94" xr:uid="{00000000-0005-0000-0000-00005D000000}"/>
    <cellStyle name="Normal 4 8" xfId="95" xr:uid="{00000000-0005-0000-0000-00005E000000}"/>
    <cellStyle name="Normal 4 9" xfId="96" xr:uid="{00000000-0005-0000-0000-00005F000000}"/>
    <cellStyle name="Normal 5" xfId="98" xr:uid="{00000000-0005-0000-0000-000060000000}"/>
    <cellStyle name="Normal 6" xfId="101" xr:uid="{00000000-0005-0000-0000-000061000000}"/>
    <cellStyle name="Normal 7" xfId="103" xr:uid="{00000000-0005-0000-0000-000062000000}"/>
    <cellStyle name="Normal 8" xfId="110" xr:uid="{00000000-0005-0000-0000-000063000000}"/>
    <cellStyle name="Normal 9" xfId="112" xr:uid="{00000000-0005-0000-0000-00009F000000}"/>
    <cellStyle name="Note 2" xfId="5" xr:uid="{00000000-0005-0000-0000-000064000000}"/>
    <cellStyle name="Note 2 2" xfId="139" xr:uid="{00000000-0005-0000-0000-00004E000000}"/>
    <cellStyle name="Note 2 3" xfId="150" xr:uid="{00000000-0005-0000-0000-00004E000000}"/>
    <cellStyle name="Note 2 4" xfId="138" xr:uid="{00000000-0005-0000-0000-00004E000000}"/>
    <cellStyle name="Note 2 5" xfId="119" xr:uid="{00000000-0005-0000-0000-00004E000000}"/>
    <cellStyle name="Note 3" xfId="89" xr:uid="{00000000-0005-0000-0000-000065000000}"/>
    <cellStyle name="Note 3 2" xfId="121" xr:uid="{00000000-0005-0000-0000-00004F000000}"/>
    <cellStyle name="Note 3 3" xfId="155" xr:uid="{00000000-0005-0000-0000-00004F000000}"/>
    <cellStyle name="Note 3 4" xfId="147" xr:uid="{00000000-0005-0000-0000-00004F000000}"/>
    <cellStyle name="Note 3 5" xfId="127" xr:uid="{00000000-0005-0000-0000-00004F000000}"/>
    <cellStyle name="Note 4" xfId="42" xr:uid="{00000000-0005-0000-0000-000066000000}"/>
    <cellStyle name="Note 4 2" xfId="99" xr:uid="{00000000-0005-0000-0000-000067000000}"/>
    <cellStyle name="Note 4 3" xfId="142" xr:uid="{00000000-0005-0000-0000-000050000000}"/>
    <cellStyle name="Note 4 4" xfId="136" xr:uid="{00000000-0005-0000-0000-000050000000}"/>
    <cellStyle name="Note 4 5" xfId="120" xr:uid="{00000000-0005-0000-0000-000050000000}"/>
    <cellStyle name="Note 4 6" xfId="143" xr:uid="{00000000-0005-0000-0000-000050000000}"/>
    <cellStyle name="Output 2" xfId="84" xr:uid="{00000000-0005-0000-0000-000068000000}"/>
    <cellStyle name="Output 2 2" xfId="145" xr:uid="{00000000-0005-0000-0000-000051000000}"/>
    <cellStyle name="Output 2 3" xfId="151" xr:uid="{00000000-0005-0000-0000-000051000000}"/>
    <cellStyle name="Output 2 4" xfId="140" xr:uid="{00000000-0005-0000-0000-000051000000}"/>
    <cellStyle name="Output 2 5" xfId="157" xr:uid="{00000000-0005-0000-0000-000051000000}"/>
    <cellStyle name="Output 3" xfId="43" xr:uid="{00000000-0005-0000-0000-000069000000}"/>
    <cellStyle name="Output 3 2" xfId="116" xr:uid="{00000000-0005-0000-0000-000052000000}"/>
    <cellStyle name="Output 3 3" xfId="141" xr:uid="{00000000-0005-0000-0000-000052000000}"/>
    <cellStyle name="Output 3 4" xfId="129" xr:uid="{00000000-0005-0000-0000-000052000000}"/>
    <cellStyle name="Output 3 5" xfId="124" xr:uid="{00000000-0005-0000-0000-000052000000}"/>
    <cellStyle name="Percent 2" xfId="146" xr:uid="{00000000-0005-0000-0000-0000A1000000}"/>
    <cellStyle name="Title 2" xfId="85" xr:uid="{00000000-0005-0000-0000-00006A000000}"/>
    <cellStyle name="Title 3" xfId="44" xr:uid="{00000000-0005-0000-0000-00006B000000}"/>
    <cellStyle name="Total 2" xfId="86" xr:uid="{00000000-0005-0000-0000-00006C000000}"/>
    <cellStyle name="Total 2 2" xfId="128" xr:uid="{00000000-0005-0000-0000-000056000000}"/>
    <cellStyle name="Total 2 3" xfId="153" xr:uid="{00000000-0005-0000-0000-000056000000}"/>
    <cellStyle name="Total 2 4" xfId="156" xr:uid="{00000000-0005-0000-0000-000056000000}"/>
    <cellStyle name="Total 2 5" xfId="126" xr:uid="{00000000-0005-0000-0000-000056000000}"/>
    <cellStyle name="Total 3" xfId="45" xr:uid="{00000000-0005-0000-0000-00006D000000}"/>
    <cellStyle name="Total 3 2" xfId="132" xr:uid="{00000000-0005-0000-0000-000057000000}"/>
    <cellStyle name="Total 3 3" xfId="131" xr:uid="{00000000-0005-0000-0000-000057000000}"/>
    <cellStyle name="Total 3 4" xfId="117" xr:uid="{00000000-0005-0000-0000-000057000000}"/>
    <cellStyle name="Total 3 5" xfId="158" xr:uid="{00000000-0005-0000-0000-000057000000}"/>
    <cellStyle name="Warning Text 2" xfId="87" xr:uid="{00000000-0005-0000-0000-00006E000000}"/>
    <cellStyle name="Warning Text 3" xfId="46" xr:uid="{00000000-0005-0000-0000-00006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3"/>
  <sheetViews>
    <sheetView workbookViewId="0">
      <selection activeCell="J33" sqref="J33"/>
    </sheetView>
  </sheetViews>
  <sheetFormatPr defaultRowHeight="12.75" x14ac:dyDescent="0.2"/>
  <cols>
    <col min="1" max="3" width="9.42578125" customWidth="1"/>
    <col min="4" max="9" width="8.85546875" customWidth="1"/>
    <col min="10" max="10" width="15" bestFit="1" customWidth="1"/>
    <col min="11" max="11" width="12.42578125" bestFit="1" customWidth="1"/>
  </cols>
  <sheetData>
    <row r="1" spans="1:11" ht="15.75" x14ac:dyDescent="0.25">
      <c r="A1" s="4" t="s">
        <v>0</v>
      </c>
      <c r="B1" s="3"/>
      <c r="C1" s="3"/>
      <c r="D1" s="3"/>
      <c r="E1" s="1"/>
      <c r="F1" s="1"/>
      <c r="G1" s="1"/>
      <c r="H1" s="1"/>
      <c r="I1" s="1"/>
      <c r="J1" s="1"/>
      <c r="K1" s="1"/>
    </row>
    <row r="2" spans="1:11" ht="15.75" x14ac:dyDescent="0.25">
      <c r="A2" s="1"/>
    </row>
    <row r="3" spans="1:11" s="2" customFormat="1" x14ac:dyDescent="0.2">
      <c r="A3" s="35"/>
      <c r="B3" s="35"/>
      <c r="C3" s="35"/>
      <c r="D3" s="15" t="s">
        <v>6</v>
      </c>
      <c r="E3" s="15" t="s">
        <v>7</v>
      </c>
      <c r="F3" s="15" t="s">
        <v>8</v>
      </c>
      <c r="G3" s="15" t="s">
        <v>9</v>
      </c>
      <c r="H3" s="15" t="s">
        <v>10</v>
      </c>
      <c r="I3" s="15" t="s">
        <v>11</v>
      </c>
      <c r="J3" s="15" t="s">
        <v>33</v>
      </c>
      <c r="K3" s="16" t="s">
        <v>19</v>
      </c>
    </row>
    <row r="4" spans="1:11" x14ac:dyDescent="0.2">
      <c r="A4" s="36" t="s">
        <v>23</v>
      </c>
      <c r="B4" s="36"/>
      <c r="C4" s="36"/>
      <c r="D4" s="19">
        <v>23.75</v>
      </c>
      <c r="E4" s="19">
        <v>19</v>
      </c>
      <c r="F4" s="19">
        <v>12</v>
      </c>
      <c r="G4" s="19">
        <v>6</v>
      </c>
      <c r="H4" s="19">
        <v>12</v>
      </c>
      <c r="I4" s="19">
        <v>4</v>
      </c>
      <c r="J4" s="19">
        <f>HUB!K4</f>
        <v>10</v>
      </c>
      <c r="K4" s="26">
        <f>SUM(D4:J4)</f>
        <v>86.75</v>
      </c>
    </row>
    <row r="5" spans="1:11" x14ac:dyDescent="0.2">
      <c r="A5" s="36" t="s">
        <v>24</v>
      </c>
      <c r="B5" s="36"/>
      <c r="C5" s="36"/>
      <c r="D5" s="19">
        <v>10</v>
      </c>
      <c r="E5" s="19">
        <v>8</v>
      </c>
      <c r="F5" s="19">
        <v>10.5</v>
      </c>
      <c r="G5" s="19">
        <v>6</v>
      </c>
      <c r="H5" s="19">
        <v>9</v>
      </c>
      <c r="I5" s="19">
        <v>4</v>
      </c>
      <c r="J5" s="19">
        <f>HUB!K5</f>
        <v>10</v>
      </c>
      <c r="K5" s="26">
        <f t="shared" ref="K5:K13" si="0">SUM(D5:J5)</f>
        <v>57.5</v>
      </c>
    </row>
    <row r="6" spans="1:11" x14ac:dyDescent="0.2">
      <c r="A6" s="36" t="s">
        <v>25</v>
      </c>
      <c r="B6" s="36"/>
      <c r="C6" s="36"/>
      <c r="D6" s="19">
        <v>17.5</v>
      </c>
      <c r="E6" s="19">
        <v>16</v>
      </c>
      <c r="F6" s="19">
        <v>11.25</v>
      </c>
      <c r="G6" s="19">
        <v>6</v>
      </c>
      <c r="H6" s="19">
        <v>12</v>
      </c>
      <c r="I6" s="19">
        <v>4</v>
      </c>
      <c r="J6" s="19">
        <f>HUB!K6</f>
        <v>10</v>
      </c>
      <c r="K6" s="26">
        <f t="shared" si="0"/>
        <v>76.75</v>
      </c>
    </row>
    <row r="7" spans="1:11" x14ac:dyDescent="0.2">
      <c r="A7" s="36" t="s">
        <v>26</v>
      </c>
      <c r="B7" s="36"/>
      <c r="C7" s="36"/>
      <c r="D7" s="19">
        <v>18.75</v>
      </c>
      <c r="E7" s="19">
        <v>15</v>
      </c>
      <c r="F7" s="19">
        <v>12</v>
      </c>
      <c r="G7" s="19">
        <v>6</v>
      </c>
      <c r="H7" s="19">
        <v>12</v>
      </c>
      <c r="I7" s="19">
        <v>4</v>
      </c>
      <c r="J7" s="19">
        <f>HUB!K7</f>
        <v>10</v>
      </c>
      <c r="K7" s="26">
        <f t="shared" si="0"/>
        <v>77.75</v>
      </c>
    </row>
    <row r="8" spans="1:11" x14ac:dyDescent="0.2">
      <c r="A8" s="36" t="s">
        <v>27</v>
      </c>
      <c r="B8" s="36"/>
      <c r="C8" s="36"/>
      <c r="D8" s="19">
        <v>10</v>
      </c>
      <c r="E8" s="19">
        <v>15</v>
      </c>
      <c r="F8" s="19">
        <v>10.5</v>
      </c>
      <c r="G8" s="19">
        <v>6</v>
      </c>
      <c r="H8" s="19">
        <v>12</v>
      </c>
      <c r="I8" s="19">
        <v>3</v>
      </c>
      <c r="J8" s="19">
        <f>HUB!K8</f>
        <v>10</v>
      </c>
      <c r="K8" s="26">
        <f t="shared" si="0"/>
        <v>66.5</v>
      </c>
    </row>
    <row r="9" spans="1:11" x14ac:dyDescent="0.2">
      <c r="A9" s="36" t="s">
        <v>28</v>
      </c>
      <c r="B9" s="36"/>
      <c r="C9" s="36"/>
      <c r="D9" s="19">
        <v>10</v>
      </c>
      <c r="E9" s="19">
        <v>18</v>
      </c>
      <c r="F9" s="19">
        <v>12</v>
      </c>
      <c r="G9" s="19">
        <v>6</v>
      </c>
      <c r="H9" s="19">
        <v>12</v>
      </c>
      <c r="I9" s="19">
        <v>4</v>
      </c>
      <c r="J9" s="19">
        <f>HUB!K9</f>
        <v>10</v>
      </c>
      <c r="K9" s="26">
        <f t="shared" si="0"/>
        <v>72</v>
      </c>
    </row>
    <row r="10" spans="1:11" x14ac:dyDescent="0.2">
      <c r="A10" s="36" t="s">
        <v>29</v>
      </c>
      <c r="B10" s="36"/>
      <c r="C10" s="36"/>
      <c r="D10" s="19">
        <v>22.5</v>
      </c>
      <c r="E10" s="19">
        <v>16</v>
      </c>
      <c r="F10" s="19">
        <v>11.25</v>
      </c>
      <c r="G10" s="19">
        <v>6</v>
      </c>
      <c r="H10" s="19">
        <v>12</v>
      </c>
      <c r="I10" s="19">
        <v>4</v>
      </c>
      <c r="J10" s="19">
        <f>HUB!K10</f>
        <v>10</v>
      </c>
      <c r="K10" s="26">
        <f t="shared" si="0"/>
        <v>81.75</v>
      </c>
    </row>
    <row r="11" spans="1:11" x14ac:dyDescent="0.2">
      <c r="A11" s="36" t="s">
        <v>30</v>
      </c>
      <c r="B11" s="36"/>
      <c r="C11" s="36"/>
      <c r="D11" s="19">
        <v>17.5</v>
      </c>
      <c r="E11" s="19">
        <v>16</v>
      </c>
      <c r="F11" s="19">
        <v>11.25</v>
      </c>
      <c r="G11" s="19">
        <v>6</v>
      </c>
      <c r="H11" s="19">
        <v>12</v>
      </c>
      <c r="I11" s="19">
        <v>4</v>
      </c>
      <c r="J11" s="19">
        <f>HUB!K11</f>
        <v>10</v>
      </c>
      <c r="K11" s="26">
        <f t="shared" si="0"/>
        <v>76.75</v>
      </c>
    </row>
    <row r="12" spans="1:11" x14ac:dyDescent="0.2">
      <c r="A12" s="36" t="s">
        <v>31</v>
      </c>
      <c r="B12" s="36"/>
      <c r="C12" s="36"/>
      <c r="D12" s="19">
        <v>17.5</v>
      </c>
      <c r="E12" s="19">
        <v>18</v>
      </c>
      <c r="F12" s="19">
        <v>11.25</v>
      </c>
      <c r="G12" s="19">
        <v>6</v>
      </c>
      <c r="H12" s="19">
        <v>12</v>
      </c>
      <c r="I12" s="19">
        <v>4</v>
      </c>
      <c r="J12" s="19">
        <f>HUB!K12</f>
        <v>10</v>
      </c>
      <c r="K12" s="26">
        <f t="shared" si="0"/>
        <v>78.75</v>
      </c>
    </row>
    <row r="13" spans="1:11" x14ac:dyDescent="0.2">
      <c r="A13" s="36" t="s">
        <v>32</v>
      </c>
      <c r="B13" s="36"/>
      <c r="C13" s="36"/>
      <c r="D13" s="19">
        <v>22.5</v>
      </c>
      <c r="E13" s="19">
        <v>16</v>
      </c>
      <c r="F13" s="19">
        <v>12</v>
      </c>
      <c r="G13" s="19">
        <v>6</v>
      </c>
      <c r="H13" s="19">
        <v>12</v>
      </c>
      <c r="I13" s="19">
        <v>4</v>
      </c>
      <c r="J13" s="19">
        <f>HUB!K13</f>
        <v>10</v>
      </c>
      <c r="K13" s="26">
        <f t="shared" si="0"/>
        <v>82.5</v>
      </c>
    </row>
  </sheetData>
  <mergeCells count="11">
    <mergeCell ref="A3:C3"/>
    <mergeCell ref="A13:C13"/>
    <mergeCell ref="A4:C4"/>
    <mergeCell ref="A5:C5"/>
    <mergeCell ref="A6:C6"/>
    <mergeCell ref="A7:C7"/>
    <mergeCell ref="A8:C8"/>
    <mergeCell ref="A9:C9"/>
    <mergeCell ref="A10:C10"/>
    <mergeCell ref="A11:C11"/>
    <mergeCell ref="A12:C12"/>
  </mergeCell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3"/>
  <sheetViews>
    <sheetView workbookViewId="0">
      <selection activeCell="E19" sqref="E19"/>
    </sheetView>
  </sheetViews>
  <sheetFormatPr defaultRowHeight="12.75" x14ac:dyDescent="0.2"/>
  <cols>
    <col min="11" max="11" width="14.42578125" bestFit="1" customWidth="1"/>
  </cols>
  <sheetData>
    <row r="1" spans="1:16" ht="15.75" x14ac:dyDescent="0.25">
      <c r="A1" s="4" t="s">
        <v>0</v>
      </c>
      <c r="B1" s="3"/>
      <c r="C1" s="3"/>
      <c r="D1" s="3"/>
      <c r="E1" s="1"/>
      <c r="F1" s="1"/>
      <c r="G1" s="1"/>
      <c r="H1" s="1"/>
      <c r="I1" s="1"/>
    </row>
    <row r="2" spans="1:16" ht="15.75" x14ac:dyDescent="0.25">
      <c r="A2" s="1"/>
    </row>
    <row r="3" spans="1:16" x14ac:dyDescent="0.2">
      <c r="A3" s="35"/>
      <c r="B3" s="35"/>
      <c r="C3" s="35"/>
      <c r="D3" s="15" t="s">
        <v>6</v>
      </c>
      <c r="E3" s="15" t="s">
        <v>7</v>
      </c>
      <c r="F3" s="15" t="s">
        <v>8</v>
      </c>
      <c r="G3" s="15" t="s">
        <v>9</v>
      </c>
      <c r="H3" s="15" t="s">
        <v>10</v>
      </c>
      <c r="I3" s="15" t="s">
        <v>11</v>
      </c>
      <c r="J3" s="15" t="s">
        <v>33</v>
      </c>
      <c r="K3" s="16" t="s">
        <v>19</v>
      </c>
      <c r="L3" s="2"/>
      <c r="M3" s="2"/>
      <c r="N3" s="2"/>
      <c r="O3" s="2"/>
      <c r="P3" s="2"/>
    </row>
    <row r="4" spans="1:16" x14ac:dyDescent="0.2">
      <c r="A4" s="36" t="s">
        <v>23</v>
      </c>
      <c r="B4" s="36"/>
      <c r="C4" s="36"/>
      <c r="D4" s="19">
        <v>24</v>
      </c>
      <c r="E4" s="19">
        <v>18.399999999999999</v>
      </c>
      <c r="F4" s="19">
        <v>14.399999999999999</v>
      </c>
      <c r="G4" s="19">
        <v>9.8000000000000007</v>
      </c>
      <c r="H4" s="19">
        <v>14.700000000000001</v>
      </c>
      <c r="I4" s="19">
        <v>4.5999999999999996</v>
      </c>
      <c r="J4" s="19">
        <f>HUB!K4</f>
        <v>10</v>
      </c>
      <c r="K4" s="26">
        <f>SUM(D4:J4)</f>
        <v>95.899999999999991</v>
      </c>
    </row>
    <row r="5" spans="1:16" x14ac:dyDescent="0.2">
      <c r="A5" s="36" t="s">
        <v>24</v>
      </c>
      <c r="B5" s="36"/>
      <c r="C5" s="36"/>
      <c r="D5" s="19">
        <v>18.5</v>
      </c>
      <c r="E5" s="19">
        <v>16</v>
      </c>
      <c r="F5" s="19">
        <v>11.399999999999999</v>
      </c>
      <c r="G5" s="19">
        <v>9.6</v>
      </c>
      <c r="H5" s="19">
        <v>12</v>
      </c>
      <c r="I5" s="19">
        <v>4</v>
      </c>
      <c r="J5" s="19">
        <f>HUB!K5</f>
        <v>10</v>
      </c>
      <c r="K5" s="26">
        <f t="shared" ref="K5:K13" si="0">SUM(D5:J5)</f>
        <v>81.5</v>
      </c>
    </row>
    <row r="6" spans="1:16" x14ac:dyDescent="0.2">
      <c r="A6" s="36" t="s">
        <v>25</v>
      </c>
      <c r="B6" s="36"/>
      <c r="C6" s="36"/>
      <c r="D6" s="19">
        <v>17.5</v>
      </c>
      <c r="E6" s="19">
        <v>15.6</v>
      </c>
      <c r="F6" s="19">
        <v>11.100000000000001</v>
      </c>
      <c r="G6" s="19">
        <v>9.1999999999999993</v>
      </c>
      <c r="H6" s="19">
        <v>12.299999999999999</v>
      </c>
      <c r="I6" s="19">
        <v>4.0999999999999996</v>
      </c>
      <c r="J6" s="19">
        <f>HUB!K6</f>
        <v>10</v>
      </c>
      <c r="K6" s="26">
        <f t="shared" si="0"/>
        <v>79.8</v>
      </c>
    </row>
    <row r="7" spans="1:16" x14ac:dyDescent="0.2">
      <c r="A7" s="36" t="s">
        <v>26</v>
      </c>
      <c r="B7" s="36"/>
      <c r="C7" s="36"/>
      <c r="D7" s="19">
        <v>18</v>
      </c>
      <c r="E7" s="19">
        <v>16.8</v>
      </c>
      <c r="F7" s="19">
        <v>11.399999999999999</v>
      </c>
      <c r="G7" s="19">
        <v>9.1999999999999993</v>
      </c>
      <c r="H7" s="19">
        <v>12</v>
      </c>
      <c r="I7" s="19">
        <v>4.3</v>
      </c>
      <c r="J7" s="19">
        <f>HUB!K7</f>
        <v>10</v>
      </c>
      <c r="K7" s="26">
        <f t="shared" si="0"/>
        <v>81.699999999999989</v>
      </c>
    </row>
    <row r="8" spans="1:16" x14ac:dyDescent="0.2">
      <c r="A8" s="36" t="s">
        <v>27</v>
      </c>
      <c r="B8" s="36"/>
      <c r="C8" s="36"/>
      <c r="D8" s="19">
        <v>22.5</v>
      </c>
      <c r="E8" s="19">
        <v>19.2</v>
      </c>
      <c r="F8" s="19">
        <v>13.799999999999999</v>
      </c>
      <c r="G8" s="19">
        <v>9.4</v>
      </c>
      <c r="H8" s="19">
        <v>14.700000000000001</v>
      </c>
      <c r="I8" s="19">
        <v>4.7</v>
      </c>
      <c r="J8" s="19">
        <f>HUB!K8</f>
        <v>10</v>
      </c>
      <c r="K8" s="26">
        <f t="shared" si="0"/>
        <v>94.300000000000011</v>
      </c>
    </row>
    <row r="9" spans="1:16" x14ac:dyDescent="0.2">
      <c r="A9" s="36" t="s">
        <v>28</v>
      </c>
      <c r="B9" s="36"/>
      <c r="C9" s="36"/>
      <c r="D9" s="19">
        <v>17.5</v>
      </c>
      <c r="E9" s="19">
        <v>16</v>
      </c>
      <c r="F9" s="19">
        <v>11.100000000000001</v>
      </c>
      <c r="G9" s="19">
        <v>9</v>
      </c>
      <c r="H9" s="19">
        <v>12</v>
      </c>
      <c r="I9" s="19">
        <v>4.0999999999999996</v>
      </c>
      <c r="J9" s="19">
        <f>HUB!K9</f>
        <v>10</v>
      </c>
      <c r="K9" s="26">
        <f t="shared" si="0"/>
        <v>79.699999999999989</v>
      </c>
    </row>
    <row r="10" spans="1:16" x14ac:dyDescent="0.2">
      <c r="A10" s="36" t="s">
        <v>29</v>
      </c>
      <c r="B10" s="36"/>
      <c r="C10" s="36"/>
      <c r="D10" s="19">
        <v>21</v>
      </c>
      <c r="E10" s="19">
        <v>16.8</v>
      </c>
      <c r="F10" s="19">
        <v>12.600000000000001</v>
      </c>
      <c r="G10" s="19">
        <v>9.8000000000000007</v>
      </c>
      <c r="H10" s="19">
        <v>13.799999999999999</v>
      </c>
      <c r="I10" s="19">
        <v>4.2</v>
      </c>
      <c r="J10" s="19">
        <f>HUB!K10</f>
        <v>10</v>
      </c>
      <c r="K10" s="26">
        <f t="shared" si="0"/>
        <v>88.2</v>
      </c>
    </row>
    <row r="11" spans="1:16" x14ac:dyDescent="0.2">
      <c r="A11" s="36" t="s">
        <v>30</v>
      </c>
      <c r="B11" s="36"/>
      <c r="C11" s="36"/>
      <c r="D11" s="19">
        <v>24</v>
      </c>
      <c r="E11" s="19">
        <v>18.8</v>
      </c>
      <c r="F11" s="19">
        <v>14.100000000000001</v>
      </c>
      <c r="G11" s="19">
        <v>9.6</v>
      </c>
      <c r="H11" s="19">
        <v>14.700000000000001</v>
      </c>
      <c r="I11" s="19">
        <v>4.8</v>
      </c>
      <c r="J11" s="19">
        <f>HUB!K11</f>
        <v>10</v>
      </c>
      <c r="K11" s="26">
        <f t="shared" si="0"/>
        <v>96</v>
      </c>
    </row>
    <row r="12" spans="1:16" x14ac:dyDescent="0.2">
      <c r="A12" s="36" t="s">
        <v>31</v>
      </c>
      <c r="B12" s="36"/>
      <c r="C12" s="36"/>
      <c r="D12" s="19">
        <v>19.5</v>
      </c>
      <c r="E12" s="19">
        <v>16</v>
      </c>
      <c r="F12" s="19">
        <v>11.7</v>
      </c>
      <c r="G12" s="19">
        <v>9.8000000000000007</v>
      </c>
      <c r="H12" s="19">
        <v>13.5</v>
      </c>
      <c r="I12" s="19">
        <v>4.2</v>
      </c>
      <c r="J12" s="19">
        <f>HUB!K12</f>
        <v>10</v>
      </c>
      <c r="K12" s="26">
        <f t="shared" si="0"/>
        <v>84.7</v>
      </c>
    </row>
    <row r="13" spans="1:16" x14ac:dyDescent="0.2">
      <c r="A13" s="36" t="s">
        <v>32</v>
      </c>
      <c r="B13" s="36"/>
      <c r="C13" s="36"/>
      <c r="D13" s="19">
        <v>19.5</v>
      </c>
      <c r="E13" s="19">
        <v>17.2</v>
      </c>
      <c r="F13" s="19">
        <v>12</v>
      </c>
      <c r="G13" s="19">
        <v>9.1999999999999993</v>
      </c>
      <c r="H13" s="19">
        <v>12.899999999999999</v>
      </c>
      <c r="I13" s="19">
        <v>3.9</v>
      </c>
      <c r="J13" s="19">
        <f>HUB!K13</f>
        <v>10</v>
      </c>
      <c r="K13" s="26">
        <f t="shared" si="0"/>
        <v>84.700000000000017</v>
      </c>
    </row>
  </sheetData>
  <mergeCells count="11">
    <mergeCell ref="A6:C6"/>
    <mergeCell ref="A7:C7"/>
    <mergeCell ref="A3:C3"/>
    <mergeCell ref="A4:C4"/>
    <mergeCell ref="A5:C5"/>
    <mergeCell ref="A13:C13"/>
    <mergeCell ref="A8:C8"/>
    <mergeCell ref="A9:C9"/>
    <mergeCell ref="A10:C10"/>
    <mergeCell ref="A11:C11"/>
    <mergeCell ref="A12:C1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13"/>
  <sheetViews>
    <sheetView workbookViewId="0">
      <selection activeCell="D4" sqref="D4:I13"/>
    </sheetView>
  </sheetViews>
  <sheetFormatPr defaultRowHeight="12.75" x14ac:dyDescent="0.2"/>
  <cols>
    <col min="10" max="10" width="9.85546875" bestFit="1" customWidth="1"/>
    <col min="11" max="11" width="14.42578125" bestFit="1" customWidth="1"/>
  </cols>
  <sheetData>
    <row r="1" spans="1:16" ht="15.75" x14ac:dyDescent="0.25">
      <c r="A1" s="4" t="s">
        <v>0</v>
      </c>
      <c r="B1" s="3"/>
      <c r="C1" s="3"/>
      <c r="D1" s="3"/>
      <c r="E1" s="1"/>
      <c r="F1" s="1"/>
      <c r="G1" s="1"/>
      <c r="H1" s="1"/>
      <c r="I1" s="1"/>
    </row>
    <row r="2" spans="1:16" ht="15.75" x14ac:dyDescent="0.25">
      <c r="A2" s="1"/>
    </row>
    <row r="3" spans="1:16" x14ac:dyDescent="0.2">
      <c r="A3" s="35"/>
      <c r="B3" s="35"/>
      <c r="C3" s="35"/>
      <c r="D3" s="15" t="s">
        <v>6</v>
      </c>
      <c r="E3" s="15" t="s">
        <v>7</v>
      </c>
      <c r="F3" s="15" t="s">
        <v>8</v>
      </c>
      <c r="G3" s="15" t="s">
        <v>9</v>
      </c>
      <c r="H3" s="15" t="s">
        <v>10</v>
      </c>
      <c r="I3" s="15" t="s">
        <v>11</v>
      </c>
      <c r="J3" s="15" t="s">
        <v>33</v>
      </c>
      <c r="K3" s="16" t="s">
        <v>19</v>
      </c>
      <c r="L3" s="2"/>
      <c r="M3" s="2"/>
      <c r="N3" s="2"/>
      <c r="O3" s="2"/>
      <c r="P3" s="2"/>
    </row>
    <row r="4" spans="1:16" x14ac:dyDescent="0.2">
      <c r="A4" s="36" t="s">
        <v>23</v>
      </c>
      <c r="B4" s="36"/>
      <c r="C4" s="36"/>
      <c r="D4" s="19">
        <v>17.5</v>
      </c>
      <c r="E4" s="19">
        <v>17.2</v>
      </c>
      <c r="F4" s="19">
        <v>13.5</v>
      </c>
      <c r="G4" s="19">
        <v>9</v>
      </c>
      <c r="H4" s="19">
        <v>13.5</v>
      </c>
      <c r="I4" s="19">
        <v>4.5</v>
      </c>
      <c r="J4" s="19">
        <f>HUB!K4</f>
        <v>10</v>
      </c>
      <c r="K4" s="26">
        <f>SUM(D4:J4)</f>
        <v>85.2</v>
      </c>
    </row>
    <row r="5" spans="1:16" x14ac:dyDescent="0.2">
      <c r="A5" s="36" t="s">
        <v>24</v>
      </c>
      <c r="B5" s="36"/>
      <c r="C5" s="36"/>
      <c r="D5" s="19">
        <v>22.5</v>
      </c>
      <c r="E5" s="19">
        <v>19.2</v>
      </c>
      <c r="F5" s="19">
        <v>13.5</v>
      </c>
      <c r="G5" s="19">
        <v>9</v>
      </c>
      <c r="H5" s="19">
        <v>13.5</v>
      </c>
      <c r="I5" s="19">
        <v>4.8</v>
      </c>
      <c r="J5" s="19">
        <f>HUB!K5</f>
        <v>10</v>
      </c>
      <c r="K5" s="26">
        <f t="shared" ref="K5:K13" si="0">SUM(D5:J5)</f>
        <v>92.5</v>
      </c>
    </row>
    <row r="6" spans="1:16" x14ac:dyDescent="0.2">
      <c r="A6" s="36" t="s">
        <v>25</v>
      </c>
      <c r="B6" s="36"/>
      <c r="C6" s="36"/>
      <c r="D6" s="19">
        <v>16</v>
      </c>
      <c r="E6" s="19">
        <v>14</v>
      </c>
      <c r="F6" s="19">
        <v>12</v>
      </c>
      <c r="G6" s="19">
        <v>4</v>
      </c>
      <c r="H6" s="19">
        <v>12</v>
      </c>
      <c r="I6" s="19">
        <v>4</v>
      </c>
      <c r="J6" s="19">
        <f>HUB!K6</f>
        <v>10</v>
      </c>
      <c r="K6" s="26">
        <f t="shared" si="0"/>
        <v>72</v>
      </c>
    </row>
    <row r="7" spans="1:16" x14ac:dyDescent="0.2">
      <c r="A7" s="36" t="s">
        <v>26</v>
      </c>
      <c r="B7" s="36"/>
      <c r="C7" s="36"/>
      <c r="D7" s="19">
        <v>20</v>
      </c>
      <c r="E7" s="19">
        <v>15.2</v>
      </c>
      <c r="F7" s="19">
        <v>12</v>
      </c>
      <c r="G7" s="19">
        <v>9</v>
      </c>
      <c r="H7" s="19">
        <v>13.5</v>
      </c>
      <c r="I7" s="19">
        <v>4</v>
      </c>
      <c r="J7" s="19">
        <f>HUB!K7</f>
        <v>10</v>
      </c>
      <c r="K7" s="26">
        <f t="shared" si="0"/>
        <v>83.7</v>
      </c>
    </row>
    <row r="8" spans="1:16" x14ac:dyDescent="0.2">
      <c r="A8" s="36" t="s">
        <v>27</v>
      </c>
      <c r="B8" s="36"/>
      <c r="C8" s="36"/>
      <c r="D8" s="19">
        <v>17.5</v>
      </c>
      <c r="E8" s="19">
        <v>15.2</v>
      </c>
      <c r="F8" s="19">
        <v>12</v>
      </c>
      <c r="G8" s="19">
        <v>9</v>
      </c>
      <c r="H8" s="19">
        <v>12</v>
      </c>
      <c r="I8" s="19">
        <v>3</v>
      </c>
      <c r="J8" s="19">
        <f>HUB!K8</f>
        <v>10</v>
      </c>
      <c r="K8" s="26">
        <f t="shared" si="0"/>
        <v>78.7</v>
      </c>
    </row>
    <row r="9" spans="1:16" x14ac:dyDescent="0.2">
      <c r="A9" s="36" t="s">
        <v>28</v>
      </c>
      <c r="B9" s="36"/>
      <c r="C9" s="36"/>
      <c r="D9" s="19">
        <v>17.5</v>
      </c>
      <c r="E9" s="19">
        <v>15.2</v>
      </c>
      <c r="F9" s="19">
        <v>12</v>
      </c>
      <c r="G9" s="19">
        <v>8</v>
      </c>
      <c r="H9" s="19">
        <v>12</v>
      </c>
      <c r="I9" s="19">
        <v>3.5</v>
      </c>
      <c r="J9" s="19">
        <f>HUB!K9</f>
        <v>10</v>
      </c>
      <c r="K9" s="26">
        <f t="shared" si="0"/>
        <v>78.2</v>
      </c>
    </row>
    <row r="10" spans="1:16" x14ac:dyDescent="0.2">
      <c r="A10" s="36" t="s">
        <v>29</v>
      </c>
      <c r="B10" s="36"/>
      <c r="C10" s="36"/>
      <c r="D10" s="19">
        <v>22.5</v>
      </c>
      <c r="E10" s="19">
        <v>18</v>
      </c>
      <c r="F10" s="19">
        <v>13.5</v>
      </c>
      <c r="G10" s="19">
        <v>9</v>
      </c>
      <c r="H10" s="19">
        <v>13.5</v>
      </c>
      <c r="I10" s="19">
        <v>4.5</v>
      </c>
      <c r="J10" s="19">
        <f>HUB!K10</f>
        <v>10</v>
      </c>
      <c r="K10" s="26">
        <f t="shared" si="0"/>
        <v>91</v>
      </c>
    </row>
    <row r="11" spans="1:16" x14ac:dyDescent="0.2">
      <c r="A11" s="36" t="s">
        <v>30</v>
      </c>
      <c r="B11" s="36"/>
      <c r="C11" s="36"/>
      <c r="D11" s="19">
        <v>19</v>
      </c>
      <c r="E11" s="19">
        <v>15.2</v>
      </c>
      <c r="F11" s="19">
        <v>12</v>
      </c>
      <c r="G11" s="19">
        <v>9</v>
      </c>
      <c r="H11" s="19">
        <v>12</v>
      </c>
      <c r="I11" s="19">
        <v>4</v>
      </c>
      <c r="J11" s="19">
        <f>HUB!K11</f>
        <v>10</v>
      </c>
      <c r="K11" s="26">
        <f t="shared" si="0"/>
        <v>81.2</v>
      </c>
    </row>
    <row r="12" spans="1:16" x14ac:dyDescent="0.2">
      <c r="A12" s="36" t="s">
        <v>31</v>
      </c>
      <c r="B12" s="36"/>
      <c r="C12" s="36"/>
      <c r="D12" s="19">
        <v>21.5</v>
      </c>
      <c r="E12" s="19">
        <v>19.2</v>
      </c>
      <c r="F12" s="19">
        <v>12</v>
      </c>
      <c r="G12" s="19">
        <v>9</v>
      </c>
      <c r="H12" s="19">
        <v>13.5</v>
      </c>
      <c r="I12" s="19">
        <v>4.5</v>
      </c>
      <c r="J12" s="19">
        <f>HUB!K12</f>
        <v>10</v>
      </c>
      <c r="K12" s="26">
        <f t="shared" si="0"/>
        <v>89.7</v>
      </c>
    </row>
    <row r="13" spans="1:16" x14ac:dyDescent="0.2">
      <c r="A13" s="36" t="s">
        <v>32</v>
      </c>
      <c r="B13" s="36"/>
      <c r="C13" s="36"/>
      <c r="D13" s="19">
        <v>24</v>
      </c>
      <c r="E13" s="19">
        <v>19.2</v>
      </c>
      <c r="F13" s="19">
        <v>13.5</v>
      </c>
      <c r="G13" s="19">
        <v>8.6</v>
      </c>
      <c r="H13" s="19">
        <v>13.5</v>
      </c>
      <c r="I13" s="19">
        <v>4.8</v>
      </c>
      <c r="J13" s="19">
        <f>HUB!K13</f>
        <v>10</v>
      </c>
      <c r="K13" s="26">
        <f t="shared" si="0"/>
        <v>93.6</v>
      </c>
    </row>
  </sheetData>
  <mergeCells count="11">
    <mergeCell ref="A6:C6"/>
    <mergeCell ref="A7:C7"/>
    <mergeCell ref="A3:C3"/>
    <mergeCell ref="A4:C4"/>
    <mergeCell ref="A5:C5"/>
    <mergeCell ref="A13:C13"/>
    <mergeCell ref="A8:C8"/>
    <mergeCell ref="A9:C9"/>
    <mergeCell ref="A10:C10"/>
    <mergeCell ref="A11:C11"/>
    <mergeCell ref="A12:C1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13"/>
  <sheetViews>
    <sheetView workbookViewId="0">
      <selection activeCell="D4" sqref="D4:I13"/>
    </sheetView>
  </sheetViews>
  <sheetFormatPr defaultRowHeight="12.75" x14ac:dyDescent="0.2"/>
  <cols>
    <col min="10" max="10" width="9.85546875" bestFit="1" customWidth="1"/>
    <col min="11" max="11" width="14.42578125" bestFit="1" customWidth="1"/>
  </cols>
  <sheetData>
    <row r="1" spans="1:16" ht="15.75" x14ac:dyDescent="0.25">
      <c r="A1" s="4" t="s">
        <v>0</v>
      </c>
      <c r="B1" s="3"/>
      <c r="C1" s="3"/>
      <c r="D1" s="3"/>
      <c r="E1" s="1"/>
      <c r="F1" s="1"/>
      <c r="G1" s="1"/>
      <c r="H1" s="1"/>
      <c r="I1" s="1"/>
    </row>
    <row r="2" spans="1:16" ht="15.75" x14ac:dyDescent="0.25">
      <c r="A2" s="1"/>
    </row>
    <row r="3" spans="1:16" x14ac:dyDescent="0.2">
      <c r="A3" s="35"/>
      <c r="B3" s="35"/>
      <c r="C3" s="35"/>
      <c r="D3" s="15" t="s">
        <v>6</v>
      </c>
      <c r="E3" s="15" t="s">
        <v>7</v>
      </c>
      <c r="F3" s="15" t="s">
        <v>8</v>
      </c>
      <c r="G3" s="15" t="s">
        <v>9</v>
      </c>
      <c r="H3" s="15" t="s">
        <v>10</v>
      </c>
      <c r="I3" s="15" t="s">
        <v>11</v>
      </c>
      <c r="J3" s="15" t="s">
        <v>33</v>
      </c>
      <c r="K3" s="16" t="s">
        <v>19</v>
      </c>
      <c r="L3" s="2"/>
      <c r="M3" s="2"/>
      <c r="N3" s="2"/>
      <c r="O3" s="2"/>
      <c r="P3" s="2"/>
    </row>
    <row r="4" spans="1:16" x14ac:dyDescent="0.2">
      <c r="A4" s="36" t="s">
        <v>23</v>
      </c>
      <c r="B4" s="36"/>
      <c r="C4" s="36"/>
      <c r="D4" s="19">
        <v>25</v>
      </c>
      <c r="E4" s="19">
        <v>20</v>
      </c>
      <c r="F4" s="19">
        <v>15</v>
      </c>
      <c r="G4" s="19">
        <v>10</v>
      </c>
      <c r="H4" s="19">
        <v>15</v>
      </c>
      <c r="I4" s="19">
        <v>5</v>
      </c>
      <c r="J4" s="19">
        <f>HUB!K4</f>
        <v>10</v>
      </c>
      <c r="K4" s="26">
        <f>SUM(D4:J4)</f>
        <v>100</v>
      </c>
    </row>
    <row r="5" spans="1:16" x14ac:dyDescent="0.2">
      <c r="A5" s="36" t="s">
        <v>24</v>
      </c>
      <c r="B5" s="36"/>
      <c r="C5" s="36"/>
      <c r="D5" s="19">
        <v>10</v>
      </c>
      <c r="E5" s="19">
        <v>12</v>
      </c>
      <c r="F5" s="19">
        <v>9</v>
      </c>
      <c r="G5" s="19">
        <v>10</v>
      </c>
      <c r="H5" s="19">
        <v>9</v>
      </c>
      <c r="I5" s="19">
        <v>5</v>
      </c>
      <c r="J5" s="19">
        <f>HUB!K5</f>
        <v>10</v>
      </c>
      <c r="K5" s="26">
        <f t="shared" ref="K5:K13" si="0">SUM(D5:J5)</f>
        <v>65</v>
      </c>
    </row>
    <row r="6" spans="1:16" x14ac:dyDescent="0.2">
      <c r="A6" s="36" t="s">
        <v>25</v>
      </c>
      <c r="B6" s="36"/>
      <c r="C6" s="36"/>
      <c r="D6" s="19">
        <v>10</v>
      </c>
      <c r="E6" s="19">
        <v>16</v>
      </c>
      <c r="F6" s="19">
        <v>12</v>
      </c>
      <c r="G6" s="19">
        <v>4</v>
      </c>
      <c r="H6" s="19">
        <v>9</v>
      </c>
      <c r="I6" s="19">
        <v>4</v>
      </c>
      <c r="J6" s="19">
        <f>HUB!K6</f>
        <v>10</v>
      </c>
      <c r="K6" s="26">
        <f t="shared" si="0"/>
        <v>65</v>
      </c>
    </row>
    <row r="7" spans="1:16" x14ac:dyDescent="0.2">
      <c r="A7" s="36" t="s">
        <v>26</v>
      </c>
      <c r="B7" s="36"/>
      <c r="C7" s="36"/>
      <c r="D7" s="19">
        <v>25</v>
      </c>
      <c r="E7" s="19">
        <v>16</v>
      </c>
      <c r="F7" s="19">
        <v>12</v>
      </c>
      <c r="G7" s="19">
        <v>10</v>
      </c>
      <c r="H7" s="19">
        <v>15</v>
      </c>
      <c r="I7" s="19">
        <v>5</v>
      </c>
      <c r="J7" s="19">
        <f>HUB!K7</f>
        <v>10</v>
      </c>
      <c r="K7" s="26">
        <f t="shared" si="0"/>
        <v>93</v>
      </c>
    </row>
    <row r="8" spans="1:16" x14ac:dyDescent="0.2">
      <c r="A8" s="36" t="s">
        <v>27</v>
      </c>
      <c r="B8" s="36"/>
      <c r="C8" s="36"/>
      <c r="D8" s="19">
        <v>15</v>
      </c>
      <c r="E8" s="19">
        <v>12</v>
      </c>
      <c r="F8" s="19">
        <v>12</v>
      </c>
      <c r="G8" s="19">
        <v>10</v>
      </c>
      <c r="H8" s="19">
        <v>9</v>
      </c>
      <c r="I8" s="19">
        <v>3</v>
      </c>
      <c r="J8" s="19">
        <f>HUB!K8</f>
        <v>10</v>
      </c>
      <c r="K8" s="26">
        <f t="shared" si="0"/>
        <v>71</v>
      </c>
    </row>
    <row r="9" spans="1:16" x14ac:dyDescent="0.2">
      <c r="A9" s="36" t="s">
        <v>28</v>
      </c>
      <c r="B9" s="36"/>
      <c r="C9" s="36"/>
      <c r="D9" s="19">
        <v>10</v>
      </c>
      <c r="E9" s="19">
        <v>12</v>
      </c>
      <c r="F9" s="19">
        <v>9</v>
      </c>
      <c r="G9" s="19">
        <v>10</v>
      </c>
      <c r="H9" s="19">
        <v>9</v>
      </c>
      <c r="I9" s="19">
        <v>3</v>
      </c>
      <c r="J9" s="19">
        <f>HUB!K9</f>
        <v>10</v>
      </c>
      <c r="K9" s="26">
        <f t="shared" si="0"/>
        <v>63</v>
      </c>
    </row>
    <row r="10" spans="1:16" x14ac:dyDescent="0.2">
      <c r="A10" s="36" t="s">
        <v>29</v>
      </c>
      <c r="B10" s="36"/>
      <c r="C10" s="36"/>
      <c r="D10" s="19">
        <v>20</v>
      </c>
      <c r="E10" s="19">
        <v>16</v>
      </c>
      <c r="F10" s="19">
        <v>12</v>
      </c>
      <c r="G10" s="19">
        <v>10</v>
      </c>
      <c r="H10" s="19">
        <v>15</v>
      </c>
      <c r="I10" s="19">
        <v>5</v>
      </c>
      <c r="J10" s="19">
        <f>HUB!K10</f>
        <v>10</v>
      </c>
      <c r="K10" s="26">
        <f t="shared" si="0"/>
        <v>88</v>
      </c>
    </row>
    <row r="11" spans="1:16" x14ac:dyDescent="0.2">
      <c r="A11" s="36" t="s">
        <v>30</v>
      </c>
      <c r="B11" s="36"/>
      <c r="C11" s="36"/>
      <c r="D11" s="19">
        <v>10</v>
      </c>
      <c r="E11" s="19">
        <v>8</v>
      </c>
      <c r="F11" s="19">
        <v>9</v>
      </c>
      <c r="G11" s="19">
        <v>10</v>
      </c>
      <c r="H11" s="19">
        <v>6</v>
      </c>
      <c r="I11" s="19">
        <v>2</v>
      </c>
      <c r="J11" s="19">
        <f>HUB!K11</f>
        <v>10</v>
      </c>
      <c r="K11" s="26">
        <f t="shared" si="0"/>
        <v>55</v>
      </c>
    </row>
    <row r="12" spans="1:16" x14ac:dyDescent="0.2">
      <c r="A12" s="36" t="s">
        <v>31</v>
      </c>
      <c r="B12" s="36"/>
      <c r="C12" s="36"/>
      <c r="D12" s="19">
        <v>25</v>
      </c>
      <c r="E12" s="19">
        <v>20</v>
      </c>
      <c r="F12" s="19">
        <v>15</v>
      </c>
      <c r="G12" s="19">
        <v>10</v>
      </c>
      <c r="H12" s="19">
        <v>15</v>
      </c>
      <c r="I12" s="19">
        <v>5</v>
      </c>
      <c r="J12" s="19">
        <f>HUB!K12</f>
        <v>10</v>
      </c>
      <c r="K12" s="26">
        <f t="shared" si="0"/>
        <v>100</v>
      </c>
    </row>
    <row r="13" spans="1:16" x14ac:dyDescent="0.2">
      <c r="A13" s="36" t="s">
        <v>32</v>
      </c>
      <c r="B13" s="36"/>
      <c r="C13" s="36"/>
      <c r="D13" s="19">
        <v>25</v>
      </c>
      <c r="E13" s="19">
        <v>20</v>
      </c>
      <c r="F13" s="19">
        <v>15</v>
      </c>
      <c r="G13" s="19">
        <v>10</v>
      </c>
      <c r="H13" s="19">
        <v>15</v>
      </c>
      <c r="I13" s="19">
        <v>5</v>
      </c>
      <c r="J13" s="19">
        <f>HUB!K13</f>
        <v>10</v>
      </c>
      <c r="K13" s="26">
        <f t="shared" si="0"/>
        <v>100</v>
      </c>
    </row>
  </sheetData>
  <mergeCells count="11">
    <mergeCell ref="A6:C6"/>
    <mergeCell ref="A7:C7"/>
    <mergeCell ref="A3:C3"/>
    <mergeCell ref="A4:C4"/>
    <mergeCell ref="A5:C5"/>
    <mergeCell ref="A13:C13"/>
    <mergeCell ref="A8:C8"/>
    <mergeCell ref="A9:C9"/>
    <mergeCell ref="A10:C10"/>
    <mergeCell ref="A11:C11"/>
    <mergeCell ref="A12:C1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13"/>
  <sheetViews>
    <sheetView workbookViewId="0">
      <selection activeCell="D4" sqref="D4:I13"/>
    </sheetView>
  </sheetViews>
  <sheetFormatPr defaultRowHeight="12.75" x14ac:dyDescent="0.2"/>
  <cols>
    <col min="10" max="10" width="9.85546875" bestFit="1" customWidth="1"/>
    <col min="11" max="11" width="14.42578125" bestFit="1" customWidth="1"/>
  </cols>
  <sheetData>
    <row r="1" spans="1:16" ht="15.75" x14ac:dyDescent="0.25">
      <c r="A1" s="4" t="s">
        <v>0</v>
      </c>
      <c r="B1" s="3"/>
      <c r="C1" s="3"/>
      <c r="D1" s="3"/>
      <c r="E1" s="1"/>
      <c r="F1" s="1"/>
      <c r="G1" s="1"/>
      <c r="H1" s="1"/>
      <c r="I1" s="1"/>
    </row>
    <row r="2" spans="1:16" ht="15.75" x14ac:dyDescent="0.25">
      <c r="A2" s="1"/>
    </row>
    <row r="3" spans="1:16" x14ac:dyDescent="0.2">
      <c r="A3" s="35"/>
      <c r="B3" s="35"/>
      <c r="C3" s="35"/>
      <c r="D3" s="15" t="s">
        <v>6</v>
      </c>
      <c r="E3" s="15" t="s">
        <v>7</v>
      </c>
      <c r="F3" s="15" t="s">
        <v>8</v>
      </c>
      <c r="G3" s="15" t="s">
        <v>9</v>
      </c>
      <c r="H3" s="15" t="s">
        <v>10</v>
      </c>
      <c r="I3" s="15" t="s">
        <v>11</v>
      </c>
      <c r="J3" s="15" t="s">
        <v>33</v>
      </c>
      <c r="K3" s="16" t="s">
        <v>19</v>
      </c>
      <c r="L3" s="2"/>
      <c r="M3" s="2"/>
      <c r="N3" s="2"/>
      <c r="O3" s="2"/>
      <c r="P3" s="2"/>
    </row>
    <row r="4" spans="1:16" x14ac:dyDescent="0.2">
      <c r="A4" s="36" t="s">
        <v>23</v>
      </c>
      <c r="B4" s="36"/>
      <c r="C4" s="36"/>
      <c r="D4" s="19">
        <v>20</v>
      </c>
      <c r="E4" s="19">
        <v>14</v>
      </c>
      <c r="F4" s="19">
        <v>10.5</v>
      </c>
      <c r="G4" s="19">
        <v>7</v>
      </c>
      <c r="H4" s="19">
        <v>12</v>
      </c>
      <c r="I4" s="19">
        <v>4</v>
      </c>
      <c r="J4" s="19">
        <f>HUB!K4</f>
        <v>10</v>
      </c>
      <c r="K4" s="26">
        <f>SUM(D4:J4)</f>
        <v>77.5</v>
      </c>
    </row>
    <row r="5" spans="1:16" x14ac:dyDescent="0.2">
      <c r="A5" s="36" t="s">
        <v>24</v>
      </c>
      <c r="B5" s="36"/>
      <c r="C5" s="36"/>
      <c r="D5" s="19">
        <v>20</v>
      </c>
      <c r="E5" s="19">
        <v>18</v>
      </c>
      <c r="F5" s="19">
        <v>12</v>
      </c>
      <c r="G5" s="19">
        <v>10</v>
      </c>
      <c r="H5" s="19">
        <v>12</v>
      </c>
      <c r="I5" s="19">
        <v>4.8</v>
      </c>
      <c r="J5" s="19">
        <f>HUB!K5</f>
        <v>10</v>
      </c>
      <c r="K5" s="26">
        <f t="shared" ref="K5:K13" si="0">SUM(D5:J5)</f>
        <v>86.8</v>
      </c>
    </row>
    <row r="6" spans="1:16" x14ac:dyDescent="0.2">
      <c r="A6" s="36" t="s">
        <v>25</v>
      </c>
      <c r="B6" s="36"/>
      <c r="C6" s="36"/>
      <c r="D6" s="19">
        <v>21</v>
      </c>
      <c r="E6" s="19">
        <v>14</v>
      </c>
      <c r="F6" s="19">
        <v>11.399999999999999</v>
      </c>
      <c r="G6" s="19">
        <v>9.8000000000000007</v>
      </c>
      <c r="H6" s="19">
        <v>12</v>
      </c>
      <c r="I6" s="19">
        <v>4</v>
      </c>
      <c r="J6" s="19">
        <f>HUB!K6</f>
        <v>10</v>
      </c>
      <c r="K6" s="26">
        <f t="shared" si="0"/>
        <v>82.2</v>
      </c>
    </row>
    <row r="7" spans="1:16" x14ac:dyDescent="0.2">
      <c r="A7" s="36" t="s">
        <v>26</v>
      </c>
      <c r="B7" s="36"/>
      <c r="C7" s="36"/>
      <c r="D7" s="19">
        <v>22.5</v>
      </c>
      <c r="E7" s="19">
        <v>18</v>
      </c>
      <c r="F7" s="19">
        <v>13.5</v>
      </c>
      <c r="G7" s="19">
        <v>9</v>
      </c>
      <c r="H7" s="19">
        <v>12</v>
      </c>
      <c r="I7" s="19">
        <v>4.2</v>
      </c>
      <c r="J7" s="19">
        <f>HUB!K7</f>
        <v>10</v>
      </c>
      <c r="K7" s="26">
        <f t="shared" si="0"/>
        <v>89.2</v>
      </c>
    </row>
    <row r="8" spans="1:16" x14ac:dyDescent="0.2">
      <c r="A8" s="36" t="s">
        <v>27</v>
      </c>
      <c r="B8" s="36"/>
      <c r="C8" s="36"/>
      <c r="D8" s="19">
        <v>20.5</v>
      </c>
      <c r="E8" s="19">
        <v>14</v>
      </c>
      <c r="F8" s="19">
        <v>10.5</v>
      </c>
      <c r="G8" s="19">
        <v>7</v>
      </c>
      <c r="H8" s="19">
        <v>12</v>
      </c>
      <c r="I8" s="19">
        <v>3.8</v>
      </c>
      <c r="J8" s="19">
        <f>HUB!K8</f>
        <v>10</v>
      </c>
      <c r="K8" s="26">
        <f t="shared" si="0"/>
        <v>77.8</v>
      </c>
    </row>
    <row r="9" spans="1:16" x14ac:dyDescent="0.2">
      <c r="A9" s="36" t="s">
        <v>28</v>
      </c>
      <c r="B9" s="36"/>
      <c r="C9" s="36"/>
      <c r="D9" s="19">
        <v>19</v>
      </c>
      <c r="E9" s="19">
        <v>14</v>
      </c>
      <c r="F9" s="19">
        <v>10.5</v>
      </c>
      <c r="G9" s="19">
        <v>6.2</v>
      </c>
      <c r="H9" s="19">
        <v>12</v>
      </c>
      <c r="I9" s="19">
        <v>3.5</v>
      </c>
      <c r="J9" s="19">
        <f>HUB!K9</f>
        <v>10</v>
      </c>
      <c r="K9" s="26">
        <f t="shared" si="0"/>
        <v>75.2</v>
      </c>
    </row>
    <row r="10" spans="1:16" x14ac:dyDescent="0.2">
      <c r="A10" s="36" t="s">
        <v>29</v>
      </c>
      <c r="B10" s="36"/>
      <c r="C10" s="36"/>
      <c r="D10" s="19">
        <v>24</v>
      </c>
      <c r="E10" s="19">
        <v>18</v>
      </c>
      <c r="F10" s="19">
        <v>13.5</v>
      </c>
      <c r="G10" s="19">
        <v>8.4</v>
      </c>
      <c r="H10" s="19">
        <v>12</v>
      </c>
      <c r="I10" s="19">
        <v>4.5</v>
      </c>
      <c r="J10" s="19">
        <f>HUB!K10</f>
        <v>10</v>
      </c>
      <c r="K10" s="26">
        <f t="shared" si="0"/>
        <v>90.4</v>
      </c>
    </row>
    <row r="11" spans="1:16" x14ac:dyDescent="0.2">
      <c r="A11" s="36" t="s">
        <v>30</v>
      </c>
      <c r="B11" s="36"/>
      <c r="C11" s="36"/>
      <c r="D11" s="19">
        <v>17.5</v>
      </c>
      <c r="E11" s="19">
        <v>14</v>
      </c>
      <c r="F11" s="19">
        <v>10.5</v>
      </c>
      <c r="G11" s="19">
        <v>6.4</v>
      </c>
      <c r="H11" s="19">
        <v>12</v>
      </c>
      <c r="I11" s="19">
        <v>3.5</v>
      </c>
      <c r="J11" s="19">
        <f>HUB!K11</f>
        <v>10</v>
      </c>
      <c r="K11" s="26">
        <f t="shared" si="0"/>
        <v>73.900000000000006</v>
      </c>
    </row>
    <row r="12" spans="1:16" x14ac:dyDescent="0.2">
      <c r="A12" s="36" t="s">
        <v>31</v>
      </c>
      <c r="B12" s="36"/>
      <c r="C12" s="36"/>
      <c r="D12" s="19">
        <v>17.5</v>
      </c>
      <c r="E12" s="19">
        <v>14</v>
      </c>
      <c r="F12" s="19">
        <v>10.5</v>
      </c>
      <c r="G12" s="19">
        <v>6</v>
      </c>
      <c r="H12" s="19">
        <v>12</v>
      </c>
      <c r="I12" s="19">
        <v>3.8</v>
      </c>
      <c r="J12" s="19">
        <f>HUB!K12</f>
        <v>10</v>
      </c>
      <c r="K12" s="26">
        <f t="shared" si="0"/>
        <v>73.8</v>
      </c>
    </row>
    <row r="13" spans="1:16" x14ac:dyDescent="0.2">
      <c r="A13" s="36" t="s">
        <v>32</v>
      </c>
      <c r="B13" s="36"/>
      <c r="C13" s="36"/>
      <c r="D13" s="19">
        <v>19</v>
      </c>
      <c r="E13" s="19">
        <v>14</v>
      </c>
      <c r="F13" s="19">
        <v>10.5</v>
      </c>
      <c r="G13" s="19">
        <v>5</v>
      </c>
      <c r="H13" s="19">
        <v>12</v>
      </c>
      <c r="I13" s="19">
        <v>3.5</v>
      </c>
      <c r="J13" s="19">
        <f>HUB!K13</f>
        <v>10</v>
      </c>
      <c r="K13" s="26">
        <f t="shared" si="0"/>
        <v>74</v>
      </c>
    </row>
  </sheetData>
  <mergeCells count="11">
    <mergeCell ref="A7:C7"/>
    <mergeCell ref="A3:C3"/>
    <mergeCell ref="A4:C4"/>
    <mergeCell ref="A5:C5"/>
    <mergeCell ref="A6:C6"/>
    <mergeCell ref="A13:C13"/>
    <mergeCell ref="A8:C8"/>
    <mergeCell ref="A9:C9"/>
    <mergeCell ref="A10:C10"/>
    <mergeCell ref="A11:C11"/>
    <mergeCell ref="A12:C1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P13"/>
  <sheetViews>
    <sheetView workbookViewId="0">
      <selection activeCell="D4" sqref="D4:I13"/>
    </sheetView>
  </sheetViews>
  <sheetFormatPr defaultRowHeight="12.75" x14ac:dyDescent="0.2"/>
  <cols>
    <col min="10" max="10" width="9.85546875" bestFit="1" customWidth="1"/>
    <col min="11" max="11" width="14.42578125" bestFit="1" customWidth="1"/>
  </cols>
  <sheetData>
    <row r="1" spans="1:16" ht="15.75" x14ac:dyDescent="0.25">
      <c r="A1" s="4" t="s">
        <v>0</v>
      </c>
      <c r="B1" s="3"/>
      <c r="C1" s="3"/>
      <c r="D1" s="3"/>
      <c r="E1" s="1"/>
      <c r="F1" s="1"/>
      <c r="G1" s="1"/>
      <c r="H1" s="1"/>
      <c r="I1" s="1"/>
    </row>
    <row r="2" spans="1:16" ht="15.75" x14ac:dyDescent="0.25">
      <c r="A2" s="1"/>
    </row>
    <row r="3" spans="1:16" x14ac:dyDescent="0.2">
      <c r="A3" s="35"/>
      <c r="B3" s="35"/>
      <c r="C3" s="35"/>
      <c r="D3" s="15" t="s">
        <v>6</v>
      </c>
      <c r="E3" s="15" t="s">
        <v>7</v>
      </c>
      <c r="F3" s="15" t="s">
        <v>8</v>
      </c>
      <c r="G3" s="15" t="s">
        <v>9</v>
      </c>
      <c r="H3" s="15" t="s">
        <v>10</v>
      </c>
      <c r="I3" s="15" t="s">
        <v>11</v>
      </c>
      <c r="J3" s="15" t="s">
        <v>33</v>
      </c>
      <c r="K3" s="16" t="s">
        <v>19</v>
      </c>
      <c r="L3" s="2"/>
      <c r="M3" s="2"/>
      <c r="N3" s="2"/>
      <c r="O3" s="2"/>
      <c r="P3" s="2"/>
    </row>
    <row r="4" spans="1:16" x14ac:dyDescent="0.2">
      <c r="A4" s="36" t="s">
        <v>23</v>
      </c>
      <c r="B4" s="36"/>
      <c r="C4" s="36"/>
      <c r="D4" s="19">
        <v>22.5</v>
      </c>
      <c r="E4" s="19">
        <v>18</v>
      </c>
      <c r="F4" s="19">
        <v>13.5</v>
      </c>
      <c r="G4" s="19">
        <v>10</v>
      </c>
      <c r="H4" s="19">
        <v>13.5</v>
      </c>
      <c r="I4" s="19">
        <v>4.5</v>
      </c>
      <c r="J4" s="19">
        <f>HUB!K4</f>
        <v>10</v>
      </c>
      <c r="K4" s="26">
        <f>SUM(D4:J4)</f>
        <v>92</v>
      </c>
    </row>
    <row r="5" spans="1:16" x14ac:dyDescent="0.2">
      <c r="A5" s="36" t="s">
        <v>24</v>
      </c>
      <c r="B5" s="36"/>
      <c r="C5" s="36"/>
      <c r="D5" s="19">
        <v>20</v>
      </c>
      <c r="E5" s="19">
        <v>16</v>
      </c>
      <c r="F5" s="19">
        <v>13.5</v>
      </c>
      <c r="G5" s="19">
        <v>10</v>
      </c>
      <c r="H5" s="19">
        <v>12.75</v>
      </c>
      <c r="I5" s="19">
        <v>5</v>
      </c>
      <c r="J5" s="19">
        <f>HUB!K5</f>
        <v>10</v>
      </c>
      <c r="K5" s="26">
        <f t="shared" ref="K5:K13" si="0">SUM(D5:J5)</f>
        <v>87.25</v>
      </c>
    </row>
    <row r="6" spans="1:16" x14ac:dyDescent="0.2">
      <c r="A6" s="36" t="s">
        <v>25</v>
      </c>
      <c r="B6" s="36"/>
      <c r="C6" s="36"/>
      <c r="D6" s="19">
        <v>19</v>
      </c>
      <c r="E6" s="19">
        <v>14</v>
      </c>
      <c r="F6" s="19">
        <v>13.5</v>
      </c>
      <c r="G6" s="19">
        <v>5</v>
      </c>
      <c r="H6" s="19">
        <v>10.5</v>
      </c>
      <c r="I6" s="19">
        <v>4</v>
      </c>
      <c r="J6" s="19">
        <f>HUB!K6</f>
        <v>10</v>
      </c>
      <c r="K6" s="26">
        <f t="shared" si="0"/>
        <v>76</v>
      </c>
    </row>
    <row r="7" spans="1:16" x14ac:dyDescent="0.2">
      <c r="A7" s="36" t="s">
        <v>26</v>
      </c>
      <c r="B7" s="36"/>
      <c r="C7" s="36"/>
      <c r="D7" s="19">
        <v>20</v>
      </c>
      <c r="E7" s="19">
        <v>12</v>
      </c>
      <c r="F7" s="19">
        <v>13.5</v>
      </c>
      <c r="G7" s="19">
        <v>9</v>
      </c>
      <c r="H7" s="19">
        <v>12</v>
      </c>
      <c r="I7" s="19">
        <v>4</v>
      </c>
      <c r="J7" s="19">
        <f>HUB!K7</f>
        <v>10</v>
      </c>
      <c r="K7" s="26">
        <f t="shared" si="0"/>
        <v>80.5</v>
      </c>
    </row>
    <row r="8" spans="1:16" x14ac:dyDescent="0.2">
      <c r="A8" s="36" t="s">
        <v>27</v>
      </c>
      <c r="B8" s="36"/>
      <c r="C8" s="36"/>
      <c r="D8" s="19">
        <v>17.5</v>
      </c>
      <c r="E8" s="19">
        <v>12</v>
      </c>
      <c r="F8" s="19">
        <v>12</v>
      </c>
      <c r="G8" s="19">
        <v>10</v>
      </c>
      <c r="H8" s="19">
        <v>10.5</v>
      </c>
      <c r="I8" s="19">
        <v>3</v>
      </c>
      <c r="J8" s="19">
        <f>HUB!K8</f>
        <v>10</v>
      </c>
      <c r="K8" s="26">
        <f t="shared" si="0"/>
        <v>75</v>
      </c>
    </row>
    <row r="9" spans="1:16" x14ac:dyDescent="0.2">
      <c r="A9" s="36" t="s">
        <v>28</v>
      </c>
      <c r="B9" s="36"/>
      <c r="C9" s="36"/>
      <c r="D9" s="19">
        <v>19</v>
      </c>
      <c r="E9" s="19">
        <v>16</v>
      </c>
      <c r="F9" s="19">
        <v>12.75</v>
      </c>
      <c r="G9" s="19">
        <v>8</v>
      </c>
      <c r="H9" s="19">
        <v>12</v>
      </c>
      <c r="I9" s="19">
        <v>3.8</v>
      </c>
      <c r="J9" s="19">
        <f>HUB!K9</f>
        <v>10</v>
      </c>
      <c r="K9" s="26">
        <f t="shared" si="0"/>
        <v>81.55</v>
      </c>
    </row>
    <row r="10" spans="1:16" x14ac:dyDescent="0.2">
      <c r="A10" s="36" t="s">
        <v>29</v>
      </c>
      <c r="B10" s="36"/>
      <c r="C10" s="36"/>
      <c r="D10" s="19">
        <v>22.5</v>
      </c>
      <c r="E10" s="19">
        <v>18</v>
      </c>
      <c r="F10" s="19">
        <v>13.5</v>
      </c>
      <c r="G10" s="19">
        <v>10</v>
      </c>
      <c r="H10" s="19">
        <v>13.5</v>
      </c>
      <c r="I10" s="19">
        <v>4.5</v>
      </c>
      <c r="J10" s="19">
        <f>HUB!K10</f>
        <v>10</v>
      </c>
      <c r="K10" s="26">
        <f t="shared" si="0"/>
        <v>92</v>
      </c>
    </row>
    <row r="11" spans="1:16" x14ac:dyDescent="0.2">
      <c r="A11" s="36" t="s">
        <v>30</v>
      </c>
      <c r="B11" s="36"/>
      <c r="C11" s="36"/>
      <c r="D11" s="19">
        <v>22.5</v>
      </c>
      <c r="E11" s="19">
        <v>16</v>
      </c>
      <c r="F11" s="19">
        <v>13.5</v>
      </c>
      <c r="G11" s="19">
        <v>10</v>
      </c>
      <c r="H11" s="19">
        <v>13.5</v>
      </c>
      <c r="I11" s="19">
        <v>4.5</v>
      </c>
      <c r="J11" s="19">
        <f>HUB!K11</f>
        <v>10</v>
      </c>
      <c r="K11" s="26">
        <f t="shared" si="0"/>
        <v>90</v>
      </c>
    </row>
    <row r="12" spans="1:16" x14ac:dyDescent="0.2">
      <c r="A12" s="36" t="s">
        <v>31</v>
      </c>
      <c r="B12" s="36"/>
      <c r="C12" s="36"/>
      <c r="D12" s="19">
        <v>20</v>
      </c>
      <c r="E12" s="19">
        <v>15.2</v>
      </c>
      <c r="F12" s="19">
        <v>12</v>
      </c>
      <c r="G12" s="19">
        <v>10</v>
      </c>
      <c r="H12" s="19">
        <v>12</v>
      </c>
      <c r="I12" s="19">
        <v>4</v>
      </c>
      <c r="J12" s="19">
        <f>HUB!K12</f>
        <v>10</v>
      </c>
      <c r="K12" s="26">
        <f t="shared" si="0"/>
        <v>83.2</v>
      </c>
    </row>
    <row r="13" spans="1:16" x14ac:dyDescent="0.2">
      <c r="A13" s="36" t="s">
        <v>32</v>
      </c>
      <c r="B13" s="36"/>
      <c r="C13" s="36"/>
      <c r="D13" s="19">
        <v>20</v>
      </c>
      <c r="E13" s="19">
        <v>16</v>
      </c>
      <c r="F13" s="19">
        <v>13.5</v>
      </c>
      <c r="G13" s="19">
        <v>8</v>
      </c>
      <c r="H13" s="19">
        <v>12</v>
      </c>
      <c r="I13" s="19">
        <v>3.8</v>
      </c>
      <c r="J13" s="19">
        <f>HUB!K13</f>
        <v>10</v>
      </c>
      <c r="K13" s="26">
        <f t="shared" si="0"/>
        <v>83.3</v>
      </c>
    </row>
  </sheetData>
  <mergeCells count="11">
    <mergeCell ref="A8:C8"/>
    <mergeCell ref="A3:C3"/>
    <mergeCell ref="A4:C4"/>
    <mergeCell ref="A5:C5"/>
    <mergeCell ref="A6:C6"/>
    <mergeCell ref="A7:C7"/>
    <mergeCell ref="A9:C9"/>
    <mergeCell ref="A10:C10"/>
    <mergeCell ref="A11:C11"/>
    <mergeCell ref="A12:C12"/>
    <mergeCell ref="A13:C1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13"/>
  <sheetViews>
    <sheetView workbookViewId="0">
      <selection activeCell="A4" sqref="A4:C13"/>
    </sheetView>
  </sheetViews>
  <sheetFormatPr defaultRowHeight="12.75" x14ac:dyDescent="0.2"/>
  <cols>
    <col min="10" max="10" width="9.85546875" bestFit="1" customWidth="1"/>
    <col min="11" max="11" width="14.42578125" bestFit="1" customWidth="1"/>
  </cols>
  <sheetData>
    <row r="1" spans="1:16" ht="15.75" x14ac:dyDescent="0.25">
      <c r="A1" s="4" t="s">
        <v>0</v>
      </c>
      <c r="B1" s="3"/>
      <c r="C1" s="3"/>
      <c r="D1" s="3"/>
      <c r="E1" s="1"/>
      <c r="F1" s="1"/>
      <c r="G1" s="1"/>
      <c r="H1" s="1"/>
      <c r="I1" s="1"/>
    </row>
    <row r="2" spans="1:16" ht="15.75" x14ac:dyDescent="0.25">
      <c r="A2" s="1"/>
    </row>
    <row r="3" spans="1:16" x14ac:dyDescent="0.2">
      <c r="A3" s="35"/>
      <c r="B3" s="35"/>
      <c r="C3" s="35"/>
      <c r="D3" s="15" t="s">
        <v>6</v>
      </c>
      <c r="E3" s="15" t="s">
        <v>7</v>
      </c>
      <c r="F3" s="15" t="s">
        <v>8</v>
      </c>
      <c r="G3" s="15" t="s">
        <v>9</v>
      </c>
      <c r="H3" s="15" t="s">
        <v>10</v>
      </c>
      <c r="I3" s="15" t="s">
        <v>11</v>
      </c>
      <c r="J3" s="15" t="s">
        <v>33</v>
      </c>
      <c r="K3" s="16" t="s">
        <v>19</v>
      </c>
      <c r="L3" s="2"/>
      <c r="M3" s="2"/>
      <c r="N3" s="2"/>
      <c r="O3" s="2"/>
      <c r="P3" s="2"/>
    </row>
    <row r="4" spans="1:16" x14ac:dyDescent="0.2">
      <c r="A4" s="36" t="s">
        <v>23</v>
      </c>
      <c r="B4" s="36"/>
      <c r="C4" s="36"/>
      <c r="D4" s="19">
        <v>15</v>
      </c>
      <c r="E4" s="19">
        <v>12</v>
      </c>
      <c r="F4" s="19">
        <v>9</v>
      </c>
      <c r="G4" s="19">
        <v>6</v>
      </c>
      <c r="H4" s="19">
        <v>9</v>
      </c>
      <c r="I4" s="19">
        <v>3</v>
      </c>
      <c r="J4" s="19">
        <f>HUB!K4</f>
        <v>10</v>
      </c>
      <c r="K4" s="26">
        <f>SUM(D4:J4)</f>
        <v>64</v>
      </c>
    </row>
    <row r="5" spans="1:16" x14ac:dyDescent="0.2">
      <c r="A5" s="36" t="s">
        <v>24</v>
      </c>
      <c r="B5" s="36"/>
      <c r="C5" s="36"/>
      <c r="D5" s="19">
        <v>10</v>
      </c>
      <c r="E5" s="19">
        <v>12</v>
      </c>
      <c r="F5" s="19">
        <v>9</v>
      </c>
      <c r="G5" s="19">
        <v>6</v>
      </c>
      <c r="H5" s="19">
        <v>9</v>
      </c>
      <c r="I5" s="19">
        <v>3</v>
      </c>
      <c r="J5" s="19">
        <f>HUB!K5</f>
        <v>10</v>
      </c>
      <c r="K5" s="26">
        <f t="shared" ref="K5:K13" si="0">SUM(D5:J5)</f>
        <v>59</v>
      </c>
    </row>
    <row r="6" spans="1:16" x14ac:dyDescent="0.2">
      <c r="A6" s="36" t="s">
        <v>25</v>
      </c>
      <c r="B6" s="36"/>
      <c r="C6" s="36"/>
      <c r="D6" s="19">
        <v>10</v>
      </c>
      <c r="E6" s="19">
        <v>12</v>
      </c>
      <c r="F6" s="19">
        <v>9</v>
      </c>
      <c r="G6" s="19">
        <v>6</v>
      </c>
      <c r="H6" s="19">
        <v>9</v>
      </c>
      <c r="I6" s="19">
        <v>3</v>
      </c>
      <c r="J6" s="19">
        <f>HUB!K6</f>
        <v>10</v>
      </c>
      <c r="K6" s="26">
        <f t="shared" si="0"/>
        <v>59</v>
      </c>
    </row>
    <row r="7" spans="1:16" x14ac:dyDescent="0.2">
      <c r="A7" s="36" t="s">
        <v>26</v>
      </c>
      <c r="B7" s="36"/>
      <c r="C7" s="36"/>
      <c r="D7" s="19">
        <v>15</v>
      </c>
      <c r="E7" s="19">
        <v>12</v>
      </c>
      <c r="F7" s="19">
        <v>9</v>
      </c>
      <c r="G7" s="19">
        <v>6</v>
      </c>
      <c r="H7" s="19">
        <v>9</v>
      </c>
      <c r="I7" s="19">
        <v>3</v>
      </c>
      <c r="J7" s="19">
        <f>HUB!K7</f>
        <v>10</v>
      </c>
      <c r="K7" s="26">
        <f t="shared" si="0"/>
        <v>64</v>
      </c>
    </row>
    <row r="8" spans="1:16" x14ac:dyDescent="0.2">
      <c r="A8" s="36" t="s">
        <v>27</v>
      </c>
      <c r="B8" s="36"/>
      <c r="C8" s="36"/>
      <c r="D8" s="19">
        <v>10</v>
      </c>
      <c r="E8" s="19">
        <v>12</v>
      </c>
      <c r="F8" s="19">
        <v>9</v>
      </c>
      <c r="G8" s="19">
        <v>6</v>
      </c>
      <c r="H8" s="19">
        <v>9</v>
      </c>
      <c r="I8" s="19">
        <v>3</v>
      </c>
      <c r="J8" s="19">
        <f>HUB!K8</f>
        <v>10</v>
      </c>
      <c r="K8" s="26">
        <f t="shared" si="0"/>
        <v>59</v>
      </c>
    </row>
    <row r="9" spans="1:16" x14ac:dyDescent="0.2">
      <c r="A9" s="36" t="s">
        <v>28</v>
      </c>
      <c r="B9" s="36"/>
      <c r="C9" s="36"/>
      <c r="D9" s="19">
        <v>20</v>
      </c>
      <c r="E9" s="19">
        <v>12</v>
      </c>
      <c r="F9" s="19">
        <v>9</v>
      </c>
      <c r="G9" s="19">
        <v>8</v>
      </c>
      <c r="H9" s="19">
        <v>12</v>
      </c>
      <c r="I9" s="19">
        <v>4</v>
      </c>
      <c r="J9" s="19">
        <f>HUB!K9</f>
        <v>10</v>
      </c>
      <c r="K9" s="26">
        <f t="shared" si="0"/>
        <v>75</v>
      </c>
    </row>
    <row r="10" spans="1:16" x14ac:dyDescent="0.2">
      <c r="A10" s="36" t="s">
        <v>29</v>
      </c>
      <c r="B10" s="36"/>
      <c r="C10" s="36"/>
      <c r="D10" s="19">
        <v>20</v>
      </c>
      <c r="E10" s="19">
        <v>12</v>
      </c>
      <c r="F10" s="19">
        <v>9</v>
      </c>
      <c r="G10" s="19">
        <v>6</v>
      </c>
      <c r="H10" s="19">
        <v>9</v>
      </c>
      <c r="I10" s="19">
        <v>3</v>
      </c>
      <c r="J10" s="19">
        <f>HUB!K10</f>
        <v>10</v>
      </c>
      <c r="K10" s="26">
        <f t="shared" si="0"/>
        <v>69</v>
      </c>
    </row>
    <row r="11" spans="1:16" x14ac:dyDescent="0.2">
      <c r="A11" s="36" t="s">
        <v>30</v>
      </c>
      <c r="B11" s="36"/>
      <c r="C11" s="36"/>
      <c r="D11" s="19">
        <v>10</v>
      </c>
      <c r="E11" s="19">
        <v>12</v>
      </c>
      <c r="F11" s="19">
        <v>9</v>
      </c>
      <c r="G11" s="19">
        <v>6</v>
      </c>
      <c r="H11" s="19">
        <v>9</v>
      </c>
      <c r="I11" s="19">
        <v>3</v>
      </c>
      <c r="J11" s="19">
        <f>HUB!K11</f>
        <v>10</v>
      </c>
      <c r="K11" s="26">
        <f t="shared" si="0"/>
        <v>59</v>
      </c>
    </row>
    <row r="12" spans="1:16" x14ac:dyDescent="0.2">
      <c r="A12" s="36" t="s">
        <v>31</v>
      </c>
      <c r="B12" s="36"/>
      <c r="C12" s="36"/>
      <c r="D12" s="19">
        <v>10</v>
      </c>
      <c r="E12" s="19">
        <v>12</v>
      </c>
      <c r="F12" s="19">
        <v>9</v>
      </c>
      <c r="G12" s="19">
        <v>6</v>
      </c>
      <c r="H12" s="19">
        <v>9</v>
      </c>
      <c r="I12" s="19">
        <v>3</v>
      </c>
      <c r="J12" s="19">
        <f>HUB!K12</f>
        <v>10</v>
      </c>
      <c r="K12" s="26">
        <f t="shared" si="0"/>
        <v>59</v>
      </c>
    </row>
    <row r="13" spans="1:16" x14ac:dyDescent="0.2">
      <c r="A13" s="36" t="s">
        <v>32</v>
      </c>
      <c r="B13" s="36"/>
      <c r="C13" s="36"/>
      <c r="D13" s="19">
        <v>20</v>
      </c>
      <c r="E13" s="19">
        <v>16</v>
      </c>
      <c r="F13" s="19">
        <v>12</v>
      </c>
      <c r="G13" s="19">
        <v>8</v>
      </c>
      <c r="H13" s="19">
        <v>12</v>
      </c>
      <c r="I13" s="19">
        <v>4</v>
      </c>
      <c r="J13" s="19">
        <f>HUB!K13</f>
        <v>10</v>
      </c>
      <c r="K13" s="26">
        <f t="shared" si="0"/>
        <v>82</v>
      </c>
    </row>
  </sheetData>
  <mergeCells count="11">
    <mergeCell ref="A8:C8"/>
    <mergeCell ref="A3:C3"/>
    <mergeCell ref="A4:C4"/>
    <mergeCell ref="A5:C5"/>
    <mergeCell ref="A6:C6"/>
    <mergeCell ref="A7:C7"/>
    <mergeCell ref="A9:C9"/>
    <mergeCell ref="A10:C10"/>
    <mergeCell ref="A11:C11"/>
    <mergeCell ref="A12:C12"/>
    <mergeCell ref="A13:C1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27A813-D78D-46C5-9448-F189A4E5316E}">
  <sheetPr>
    <tabColor rgb="FFFF0000"/>
  </sheetPr>
  <dimension ref="A1:O13"/>
  <sheetViews>
    <sheetView workbookViewId="0">
      <selection activeCell="O32" sqref="O32"/>
    </sheetView>
  </sheetViews>
  <sheetFormatPr defaultRowHeight="12.75" x14ac:dyDescent="0.2"/>
  <cols>
    <col min="10" max="10" width="9.85546875" bestFit="1" customWidth="1"/>
    <col min="11" max="11" width="14.42578125" bestFit="1" customWidth="1"/>
  </cols>
  <sheetData>
    <row r="1" spans="1:15" ht="15.75" x14ac:dyDescent="0.25">
      <c r="A1" s="4" t="s">
        <v>0</v>
      </c>
      <c r="B1" s="3"/>
      <c r="C1" s="3"/>
      <c r="D1" s="3"/>
      <c r="E1" s="1"/>
      <c r="F1" s="1"/>
      <c r="G1" s="1"/>
      <c r="H1" s="1"/>
      <c r="I1" s="1"/>
    </row>
    <row r="2" spans="1:15" ht="15.75" x14ac:dyDescent="0.25">
      <c r="A2" s="1"/>
    </row>
    <row r="3" spans="1:15" x14ac:dyDescent="0.2">
      <c r="A3" s="35"/>
      <c r="B3" s="35"/>
      <c r="C3" s="35"/>
      <c r="D3" s="15" t="s">
        <v>6</v>
      </c>
      <c r="E3" s="15" t="s">
        <v>7</v>
      </c>
      <c r="F3" s="15" t="s">
        <v>8</v>
      </c>
      <c r="G3" s="15" t="s">
        <v>9</v>
      </c>
      <c r="H3" s="15" t="s">
        <v>10</v>
      </c>
      <c r="I3" s="15" t="s">
        <v>11</v>
      </c>
      <c r="J3" s="15" t="s">
        <v>18</v>
      </c>
      <c r="K3" s="15" t="s">
        <v>20</v>
      </c>
      <c r="L3" s="16" t="s">
        <v>19</v>
      </c>
      <c r="M3" s="2"/>
      <c r="N3" s="2"/>
      <c r="O3" s="2"/>
    </row>
    <row r="4" spans="1:15" x14ac:dyDescent="0.2">
      <c r="A4" s="36" t="s">
        <v>23</v>
      </c>
      <c r="B4" s="36"/>
      <c r="C4" s="36"/>
      <c r="D4" s="17"/>
      <c r="E4" s="19"/>
      <c r="F4" s="19"/>
      <c r="G4" s="19"/>
      <c r="H4" s="19"/>
      <c r="I4" s="19"/>
      <c r="J4" s="19"/>
      <c r="K4" s="19">
        <v>10</v>
      </c>
      <c r="L4" s="26">
        <f>SUM(D4:K4)</f>
        <v>10</v>
      </c>
    </row>
    <row r="5" spans="1:15" x14ac:dyDescent="0.2">
      <c r="A5" s="36" t="s">
        <v>24</v>
      </c>
      <c r="B5" s="36"/>
      <c r="C5" s="36"/>
      <c r="D5" s="17"/>
      <c r="E5" s="19"/>
      <c r="F5" s="19"/>
      <c r="G5" s="19"/>
      <c r="H5" s="19"/>
      <c r="I5" s="19"/>
      <c r="J5" s="19"/>
      <c r="K5" s="19">
        <v>10</v>
      </c>
      <c r="L5" s="26">
        <f t="shared" ref="L5:L13" si="0">SUM(D5:K5)</f>
        <v>10</v>
      </c>
    </row>
    <row r="6" spans="1:15" x14ac:dyDescent="0.2">
      <c r="A6" s="36" t="s">
        <v>25</v>
      </c>
      <c r="B6" s="36"/>
      <c r="C6" s="36"/>
      <c r="D6" s="17"/>
      <c r="E6" s="19"/>
      <c r="F6" s="19"/>
      <c r="G6" s="19"/>
      <c r="H6" s="19"/>
      <c r="I6" s="19"/>
      <c r="J6" s="19"/>
      <c r="K6" s="19">
        <v>10</v>
      </c>
      <c r="L6" s="26">
        <f t="shared" si="0"/>
        <v>10</v>
      </c>
    </row>
    <row r="7" spans="1:15" x14ac:dyDescent="0.2">
      <c r="A7" s="36" t="s">
        <v>26</v>
      </c>
      <c r="B7" s="36"/>
      <c r="C7" s="36"/>
      <c r="D7" s="17"/>
      <c r="E7" s="19"/>
      <c r="F7" s="19"/>
      <c r="G7" s="19"/>
      <c r="H7" s="19"/>
      <c r="I7" s="19"/>
      <c r="J7" s="19"/>
      <c r="K7" s="19">
        <v>10</v>
      </c>
      <c r="L7" s="26">
        <f t="shared" si="0"/>
        <v>10</v>
      </c>
    </row>
    <row r="8" spans="1:15" x14ac:dyDescent="0.2">
      <c r="A8" s="36" t="s">
        <v>27</v>
      </c>
      <c r="B8" s="36"/>
      <c r="C8" s="36"/>
      <c r="D8" s="17"/>
      <c r="E8" s="19"/>
      <c r="F8" s="19"/>
      <c r="G8" s="19"/>
      <c r="H8" s="19"/>
      <c r="I8" s="19"/>
      <c r="J8" s="19"/>
      <c r="K8" s="19">
        <v>10</v>
      </c>
      <c r="L8" s="26">
        <f t="shared" si="0"/>
        <v>10</v>
      </c>
    </row>
    <row r="9" spans="1:15" x14ac:dyDescent="0.2">
      <c r="A9" s="36" t="s">
        <v>28</v>
      </c>
      <c r="B9" s="36"/>
      <c r="C9" s="36"/>
      <c r="D9" s="17"/>
      <c r="E9" s="19"/>
      <c r="F9" s="19"/>
      <c r="G9" s="19"/>
      <c r="H9" s="19"/>
      <c r="I9" s="19"/>
      <c r="J9" s="19"/>
      <c r="K9" s="19">
        <v>10</v>
      </c>
      <c r="L9" s="26">
        <f t="shared" si="0"/>
        <v>10</v>
      </c>
    </row>
    <row r="10" spans="1:15" x14ac:dyDescent="0.2">
      <c r="A10" s="36" t="s">
        <v>29</v>
      </c>
      <c r="B10" s="36"/>
      <c r="C10" s="36"/>
      <c r="D10" s="17"/>
      <c r="E10" s="19"/>
      <c r="F10" s="19"/>
      <c r="G10" s="19"/>
      <c r="H10" s="19"/>
      <c r="I10" s="19"/>
      <c r="J10" s="19"/>
      <c r="K10" s="19">
        <v>10</v>
      </c>
      <c r="L10" s="26">
        <f t="shared" si="0"/>
        <v>10</v>
      </c>
    </row>
    <row r="11" spans="1:15" x14ac:dyDescent="0.2">
      <c r="A11" s="36" t="s">
        <v>30</v>
      </c>
      <c r="B11" s="36"/>
      <c r="C11" s="36"/>
      <c r="D11" s="17"/>
      <c r="E11" s="19"/>
      <c r="F11" s="19"/>
      <c r="G11" s="19"/>
      <c r="H11" s="19"/>
      <c r="I11" s="19"/>
      <c r="J11" s="19"/>
      <c r="K11" s="19">
        <v>10</v>
      </c>
      <c r="L11" s="26">
        <f t="shared" si="0"/>
        <v>10</v>
      </c>
    </row>
    <row r="12" spans="1:15" x14ac:dyDescent="0.2">
      <c r="A12" s="36" t="s">
        <v>31</v>
      </c>
      <c r="B12" s="36"/>
      <c r="C12" s="36"/>
      <c r="D12" s="17"/>
      <c r="E12" s="19"/>
      <c r="F12" s="19"/>
      <c r="G12" s="19"/>
      <c r="H12" s="19"/>
      <c r="I12" s="19"/>
      <c r="J12" s="19"/>
      <c r="K12" s="19">
        <v>10</v>
      </c>
      <c r="L12" s="26">
        <f t="shared" si="0"/>
        <v>10</v>
      </c>
    </row>
    <row r="13" spans="1:15" x14ac:dyDescent="0.2">
      <c r="A13" s="36" t="s">
        <v>32</v>
      </c>
      <c r="B13" s="36"/>
      <c r="C13" s="36"/>
      <c r="D13" s="17"/>
      <c r="E13" s="19"/>
      <c r="F13" s="19"/>
      <c r="G13" s="19"/>
      <c r="H13" s="19"/>
      <c r="I13" s="19"/>
      <c r="J13" s="19"/>
      <c r="K13" s="19">
        <v>10</v>
      </c>
      <c r="L13" s="26">
        <f t="shared" si="0"/>
        <v>10</v>
      </c>
    </row>
  </sheetData>
  <mergeCells count="11">
    <mergeCell ref="A9:C9"/>
    <mergeCell ref="A10:C10"/>
    <mergeCell ref="A11:C11"/>
    <mergeCell ref="A12:C12"/>
    <mergeCell ref="A13:C13"/>
    <mergeCell ref="A8:C8"/>
    <mergeCell ref="A3:C3"/>
    <mergeCell ref="A4:C4"/>
    <mergeCell ref="A5:C5"/>
    <mergeCell ref="A6:C6"/>
    <mergeCell ref="A7:C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T22"/>
  <sheetViews>
    <sheetView tabSelected="1" workbookViewId="0">
      <selection activeCell="D6" sqref="D6"/>
    </sheetView>
  </sheetViews>
  <sheetFormatPr defaultRowHeight="15" x14ac:dyDescent="0.2"/>
  <cols>
    <col min="1" max="1" width="33" style="7" customWidth="1"/>
    <col min="2" max="3" width="7" style="7" bestFit="1" customWidth="1"/>
    <col min="4" max="4" width="7.7109375" style="7" customWidth="1"/>
    <col min="5" max="5" width="8.28515625" style="7" bestFit="1" customWidth="1"/>
    <col min="6" max="8" width="7.7109375" style="7" customWidth="1"/>
    <col min="9" max="9" width="8.85546875" style="7" customWidth="1"/>
    <col min="10" max="10" width="7.5703125" style="7" customWidth="1"/>
    <col min="11" max="11" width="8.28515625" style="7" customWidth="1"/>
    <col min="12" max="15" width="4.140625" style="7" bestFit="1" customWidth="1"/>
    <col min="16" max="17" width="4.140625" style="7" customWidth="1"/>
    <col min="18" max="18" width="4.140625" style="7" bestFit="1" customWidth="1"/>
    <col min="19" max="19" width="7.140625" style="7" bestFit="1" customWidth="1"/>
    <col min="20" max="16384" width="9.140625" style="7"/>
  </cols>
  <sheetData>
    <row r="1" spans="1:20" ht="15.75" x14ac:dyDescent="0.25">
      <c r="A1" s="5" t="s">
        <v>12</v>
      </c>
      <c r="B1" s="6"/>
      <c r="C1" s="5"/>
      <c r="D1" s="5"/>
      <c r="E1" s="5"/>
      <c r="F1" s="5"/>
      <c r="G1" s="5"/>
      <c r="H1" s="5"/>
      <c r="I1" s="5"/>
      <c r="J1" s="5"/>
    </row>
    <row r="2" spans="1:20" ht="6" customHeight="1" x14ac:dyDescent="0.25">
      <c r="A2" s="5"/>
      <c r="B2" s="6"/>
      <c r="C2" s="5"/>
      <c r="D2" s="5"/>
      <c r="E2" s="5"/>
      <c r="F2" s="5"/>
      <c r="G2" s="5"/>
      <c r="H2" s="5"/>
      <c r="I2" s="5"/>
      <c r="J2" s="5"/>
    </row>
    <row r="3" spans="1:20" ht="15.75" x14ac:dyDescent="0.25">
      <c r="A3" s="37" t="s">
        <v>34</v>
      </c>
      <c r="B3" s="37"/>
      <c r="C3" s="37"/>
      <c r="D3" s="37"/>
      <c r="E3" s="37"/>
      <c r="F3" s="37"/>
      <c r="G3" s="37"/>
      <c r="H3" s="37"/>
      <c r="I3" s="37"/>
      <c r="J3" s="37"/>
    </row>
    <row r="4" spans="1:20" x14ac:dyDescent="0.2">
      <c r="A4" s="6"/>
      <c r="B4" s="6"/>
      <c r="C4" s="6"/>
      <c r="D4" s="6"/>
      <c r="E4" s="6"/>
      <c r="F4" s="6"/>
      <c r="G4" s="6"/>
      <c r="H4" s="6"/>
      <c r="I4" s="6"/>
      <c r="J4" s="6"/>
    </row>
    <row r="5" spans="1:20" ht="15.75" x14ac:dyDescent="0.25">
      <c r="F5" s="21"/>
      <c r="I5" s="20"/>
      <c r="J5" s="8"/>
      <c r="K5" s="20"/>
      <c r="L5" s="8"/>
      <c r="S5" s="38" t="s">
        <v>15</v>
      </c>
      <c r="T5" s="38"/>
    </row>
    <row r="6" spans="1:20" s="11" customFormat="1" ht="135" customHeight="1" x14ac:dyDescent="0.2">
      <c r="A6" s="9"/>
      <c r="B6" s="10" t="s">
        <v>1</v>
      </c>
      <c r="C6" s="10" t="s">
        <v>2</v>
      </c>
      <c r="D6" s="10" t="s">
        <v>3</v>
      </c>
      <c r="E6" s="10" t="s">
        <v>4</v>
      </c>
      <c r="F6" s="10" t="s">
        <v>5</v>
      </c>
      <c r="G6" s="10" t="s">
        <v>21</v>
      </c>
      <c r="H6" s="10" t="s">
        <v>22</v>
      </c>
      <c r="I6" s="23" t="s">
        <v>16</v>
      </c>
      <c r="K6" s="7"/>
      <c r="L6" s="10" t="str">
        <f>B6</f>
        <v>Evaluator 1</v>
      </c>
      <c r="M6" s="10" t="str">
        <f t="shared" ref="M6:R6" si="0">C6</f>
        <v>Evaluator 2</v>
      </c>
      <c r="N6" s="10" t="str">
        <f t="shared" si="0"/>
        <v>Evaluator 3</v>
      </c>
      <c r="O6" s="10" t="str">
        <f t="shared" si="0"/>
        <v>Evaluator 4</v>
      </c>
      <c r="P6" s="10" t="str">
        <f t="shared" si="0"/>
        <v>Evaluator 5</v>
      </c>
      <c r="Q6" s="10" t="str">
        <f t="shared" si="0"/>
        <v>Evaluator 6</v>
      </c>
      <c r="R6" s="10" t="str">
        <f t="shared" si="0"/>
        <v>Evaluator 7</v>
      </c>
      <c r="S6" s="23" t="s">
        <v>17</v>
      </c>
      <c r="T6" s="18" t="s">
        <v>14</v>
      </c>
    </row>
    <row r="7" spans="1:20" s="29" customFormat="1" ht="16.5" customHeight="1" x14ac:dyDescent="0.2">
      <c r="A7" s="33" t="str">
        <f>'1'!A4:C4</f>
        <v xml:space="preserve">Cannon Design </v>
      </c>
      <c r="B7" s="28">
        <f>'1'!K4</f>
        <v>86.75</v>
      </c>
      <c r="C7" s="28">
        <f>'2'!K4</f>
        <v>95.899999999999991</v>
      </c>
      <c r="D7" s="28">
        <f>'3'!K4</f>
        <v>85.2</v>
      </c>
      <c r="E7" s="28">
        <f>'4'!K4</f>
        <v>100</v>
      </c>
      <c r="F7" s="28">
        <f>'5'!K4</f>
        <v>77.5</v>
      </c>
      <c r="G7" s="28">
        <f>'6'!K4</f>
        <v>92</v>
      </c>
      <c r="H7" s="28">
        <f>'7'!K4</f>
        <v>64</v>
      </c>
      <c r="I7" s="34">
        <f>AVERAGE(B7:H7)</f>
        <v>85.907142857142844</v>
      </c>
      <c r="J7" s="30"/>
      <c r="K7" s="30"/>
      <c r="L7" s="31">
        <f t="shared" ref="L7:L16" si="1">RANK(B7,$B$7:$B$16,0)</f>
        <v>1</v>
      </c>
      <c r="M7" s="31">
        <f t="shared" ref="M7:M16" si="2">RANK(C7,$C$7:$C$16,0)</f>
        <v>2</v>
      </c>
      <c r="N7" s="31">
        <f t="shared" ref="N7:N16" si="3">RANK(D7,$D$7:$D$16,0)</f>
        <v>5</v>
      </c>
      <c r="O7" s="31">
        <f t="shared" ref="O7:O16" si="4">RANK(E7,$E$7:$E$16,0)</f>
        <v>1</v>
      </c>
      <c r="P7" s="31">
        <f t="shared" ref="P7:P16" si="5">RANK(F7,$F$7:$F$16,0)</f>
        <v>6</v>
      </c>
      <c r="Q7" s="31">
        <f t="shared" ref="Q7:Q16" si="6">RANK(G7,$G$7:$G$16,0)</f>
        <v>1</v>
      </c>
      <c r="R7" s="31">
        <f t="shared" ref="R7:R16" si="7">RANK(H7,$H$7:$H$16,0)</f>
        <v>4</v>
      </c>
      <c r="S7" s="32">
        <f>AVERAGE(L7:R7)</f>
        <v>2.8571428571428572</v>
      </c>
      <c r="T7" s="32">
        <f>RANK(S7,$S$7:$S$16,1)</f>
        <v>1</v>
      </c>
    </row>
    <row r="8" spans="1:20" ht="16.5" customHeight="1" x14ac:dyDescent="0.2">
      <c r="A8" s="13" t="str">
        <f>'1'!A5:C5</f>
        <v>Gensler</v>
      </c>
      <c r="B8" s="27">
        <f>'1'!K5</f>
        <v>57.5</v>
      </c>
      <c r="C8" s="27">
        <f>'2'!K5</f>
        <v>81.5</v>
      </c>
      <c r="D8" s="27">
        <f>'3'!K5</f>
        <v>92.5</v>
      </c>
      <c r="E8" s="27">
        <f>'4'!K5</f>
        <v>65</v>
      </c>
      <c r="F8" s="27">
        <f>'5'!K5</f>
        <v>86.8</v>
      </c>
      <c r="G8" s="27">
        <f>'6'!K5</f>
        <v>87.25</v>
      </c>
      <c r="H8" s="27">
        <f>'7'!K5</f>
        <v>59</v>
      </c>
      <c r="I8" s="24">
        <f t="shared" ref="I8:I16" si="8">AVERAGE(B8:H8)</f>
        <v>75.649999999999991</v>
      </c>
      <c r="J8" s="22"/>
      <c r="K8" s="22"/>
      <c r="L8" s="12">
        <f t="shared" si="1"/>
        <v>10</v>
      </c>
      <c r="M8" s="12">
        <f t="shared" si="2"/>
        <v>8</v>
      </c>
      <c r="N8" s="12">
        <f t="shared" si="3"/>
        <v>2</v>
      </c>
      <c r="O8" s="12">
        <f t="shared" si="4"/>
        <v>7</v>
      </c>
      <c r="P8" s="12">
        <f t="shared" si="5"/>
        <v>3</v>
      </c>
      <c r="Q8" s="12">
        <f t="shared" si="6"/>
        <v>4</v>
      </c>
      <c r="R8" s="12">
        <f t="shared" si="7"/>
        <v>6</v>
      </c>
      <c r="S8" s="25">
        <f t="shared" ref="S8:S16" si="9">AVERAGE(L8:R8)</f>
        <v>5.7142857142857144</v>
      </c>
      <c r="T8" s="25">
        <f t="shared" ref="T8:T16" si="10">RANK(S8,$S$7:$S$16,1)</f>
        <v>6</v>
      </c>
    </row>
    <row r="9" spans="1:20" ht="16.5" customHeight="1" x14ac:dyDescent="0.2">
      <c r="A9" s="13" t="str">
        <f>'1'!A6:C6</f>
        <v>Harrison Kornberg</v>
      </c>
      <c r="B9" s="27">
        <f>'1'!K6</f>
        <v>76.75</v>
      </c>
      <c r="C9" s="27">
        <f>'2'!K6</f>
        <v>79.8</v>
      </c>
      <c r="D9" s="27">
        <f>'3'!K6</f>
        <v>72</v>
      </c>
      <c r="E9" s="27">
        <f>'4'!K6</f>
        <v>65</v>
      </c>
      <c r="F9" s="27">
        <f>'5'!K6</f>
        <v>82.2</v>
      </c>
      <c r="G9" s="27">
        <f>'6'!K6</f>
        <v>76</v>
      </c>
      <c r="H9" s="27">
        <f>'7'!K6</f>
        <v>59</v>
      </c>
      <c r="I9" s="24">
        <f t="shared" si="8"/>
        <v>72.964285714285708</v>
      </c>
      <c r="J9" s="22"/>
      <c r="K9" s="22"/>
      <c r="L9" s="12">
        <f t="shared" si="1"/>
        <v>6</v>
      </c>
      <c r="M9" s="12">
        <f t="shared" si="2"/>
        <v>9</v>
      </c>
      <c r="N9" s="12">
        <f t="shared" si="3"/>
        <v>10</v>
      </c>
      <c r="O9" s="12">
        <f t="shared" si="4"/>
        <v>7</v>
      </c>
      <c r="P9" s="12">
        <f t="shared" si="5"/>
        <v>4</v>
      </c>
      <c r="Q9" s="12">
        <f t="shared" si="6"/>
        <v>9</v>
      </c>
      <c r="R9" s="12">
        <f t="shared" si="7"/>
        <v>6</v>
      </c>
      <c r="S9" s="25">
        <f t="shared" si="9"/>
        <v>7.2857142857142856</v>
      </c>
      <c r="T9" s="25">
        <f t="shared" si="10"/>
        <v>9</v>
      </c>
    </row>
    <row r="10" spans="1:20" x14ac:dyDescent="0.2">
      <c r="A10" s="13" t="str">
        <f>'1'!A7:C7</f>
        <v>HOK</v>
      </c>
      <c r="B10" s="27">
        <f>'1'!K7</f>
        <v>77.75</v>
      </c>
      <c r="C10" s="27">
        <f>'2'!K7</f>
        <v>81.699999999999989</v>
      </c>
      <c r="D10" s="27">
        <f>'3'!K7</f>
        <v>83.7</v>
      </c>
      <c r="E10" s="27">
        <f>'4'!K7</f>
        <v>93</v>
      </c>
      <c r="F10" s="27">
        <f>'5'!K7</f>
        <v>89.2</v>
      </c>
      <c r="G10" s="27">
        <f>'6'!K7</f>
        <v>80.5</v>
      </c>
      <c r="H10" s="27">
        <f>'7'!K7</f>
        <v>64</v>
      </c>
      <c r="I10" s="24">
        <f t="shared" si="8"/>
        <v>81.407142857142844</v>
      </c>
      <c r="J10" s="22"/>
      <c r="K10" s="22"/>
      <c r="L10" s="12">
        <f t="shared" si="1"/>
        <v>5</v>
      </c>
      <c r="M10" s="12">
        <f t="shared" si="2"/>
        <v>7</v>
      </c>
      <c r="N10" s="12">
        <f t="shared" si="3"/>
        <v>6</v>
      </c>
      <c r="O10" s="12">
        <f t="shared" si="4"/>
        <v>4</v>
      </c>
      <c r="P10" s="12">
        <f t="shared" si="5"/>
        <v>2</v>
      </c>
      <c r="Q10" s="12">
        <f t="shared" si="6"/>
        <v>8</v>
      </c>
      <c r="R10" s="12">
        <f t="shared" si="7"/>
        <v>4</v>
      </c>
      <c r="S10" s="25">
        <f t="shared" si="9"/>
        <v>5.1428571428571432</v>
      </c>
      <c r="T10" s="25">
        <f t="shared" si="10"/>
        <v>4</v>
      </c>
    </row>
    <row r="11" spans="1:20" x14ac:dyDescent="0.2">
      <c r="A11" s="13" t="str">
        <f>'1'!A8:C8</f>
        <v>Huitt Zollars</v>
      </c>
      <c r="B11" s="27">
        <f>'1'!K8</f>
        <v>66.5</v>
      </c>
      <c r="C11" s="27">
        <f>'2'!K8</f>
        <v>94.300000000000011</v>
      </c>
      <c r="D11" s="27">
        <f>'3'!K8</f>
        <v>78.7</v>
      </c>
      <c r="E11" s="27">
        <f>'4'!K8</f>
        <v>71</v>
      </c>
      <c r="F11" s="27">
        <f>'5'!K8</f>
        <v>77.8</v>
      </c>
      <c r="G11" s="27">
        <f>'6'!K8</f>
        <v>75</v>
      </c>
      <c r="H11" s="27">
        <f>'7'!K8</f>
        <v>59</v>
      </c>
      <c r="I11" s="24">
        <f t="shared" si="8"/>
        <v>74.614285714285714</v>
      </c>
      <c r="J11" s="22"/>
      <c r="K11" s="22"/>
      <c r="L11" s="12">
        <f t="shared" si="1"/>
        <v>9</v>
      </c>
      <c r="M11" s="12">
        <f t="shared" si="2"/>
        <v>3</v>
      </c>
      <c r="N11" s="12">
        <f t="shared" si="3"/>
        <v>8</v>
      </c>
      <c r="O11" s="12">
        <f t="shared" si="4"/>
        <v>6</v>
      </c>
      <c r="P11" s="12">
        <f t="shared" si="5"/>
        <v>5</v>
      </c>
      <c r="Q11" s="12">
        <f t="shared" si="6"/>
        <v>10</v>
      </c>
      <c r="R11" s="12">
        <f t="shared" si="7"/>
        <v>6</v>
      </c>
      <c r="S11" s="25">
        <f t="shared" si="9"/>
        <v>6.7142857142857144</v>
      </c>
      <c r="T11" s="25">
        <f t="shared" si="10"/>
        <v>8</v>
      </c>
    </row>
    <row r="12" spans="1:20" x14ac:dyDescent="0.2">
      <c r="A12" s="13" t="str">
        <f>'1'!A9:C9</f>
        <v>Moody Nolan</v>
      </c>
      <c r="B12" s="27">
        <f>'1'!K9</f>
        <v>72</v>
      </c>
      <c r="C12" s="27">
        <f>'2'!K9</f>
        <v>79.699999999999989</v>
      </c>
      <c r="D12" s="27">
        <f>'3'!K9</f>
        <v>78.2</v>
      </c>
      <c r="E12" s="27">
        <f>'4'!K9</f>
        <v>63</v>
      </c>
      <c r="F12" s="27">
        <f>'5'!K9</f>
        <v>75.2</v>
      </c>
      <c r="G12" s="27">
        <f>'6'!K9</f>
        <v>81.55</v>
      </c>
      <c r="H12" s="27">
        <f>'7'!K9</f>
        <v>75</v>
      </c>
      <c r="I12" s="24">
        <f t="shared" si="8"/>
        <v>74.95</v>
      </c>
      <c r="J12" s="22"/>
      <c r="K12" s="22"/>
      <c r="L12" s="12">
        <f t="shared" si="1"/>
        <v>8</v>
      </c>
      <c r="M12" s="12">
        <f t="shared" si="2"/>
        <v>10</v>
      </c>
      <c r="N12" s="12">
        <f t="shared" si="3"/>
        <v>9</v>
      </c>
      <c r="O12" s="12">
        <f t="shared" si="4"/>
        <v>9</v>
      </c>
      <c r="P12" s="12">
        <f t="shared" si="5"/>
        <v>7</v>
      </c>
      <c r="Q12" s="12">
        <f t="shared" si="6"/>
        <v>7</v>
      </c>
      <c r="R12" s="12">
        <f t="shared" si="7"/>
        <v>2</v>
      </c>
      <c r="S12" s="25">
        <f t="shared" si="9"/>
        <v>7.4285714285714288</v>
      </c>
      <c r="T12" s="25">
        <f t="shared" si="10"/>
        <v>10</v>
      </c>
    </row>
    <row r="13" spans="1:20" s="29" customFormat="1" x14ac:dyDescent="0.2">
      <c r="A13" s="33" t="str">
        <f>'1'!A10:C10</f>
        <v>Page</v>
      </c>
      <c r="B13" s="28">
        <f>'1'!K10</f>
        <v>81.75</v>
      </c>
      <c r="C13" s="28">
        <f>'2'!K10</f>
        <v>88.2</v>
      </c>
      <c r="D13" s="28">
        <f>'3'!K10</f>
        <v>91</v>
      </c>
      <c r="E13" s="28">
        <f>'4'!K10</f>
        <v>88</v>
      </c>
      <c r="F13" s="28">
        <f>'5'!K10</f>
        <v>90.4</v>
      </c>
      <c r="G13" s="28">
        <f>'6'!K10</f>
        <v>92</v>
      </c>
      <c r="H13" s="28">
        <f>'7'!K10</f>
        <v>69</v>
      </c>
      <c r="I13" s="34">
        <f t="shared" si="8"/>
        <v>85.76428571428572</v>
      </c>
      <c r="J13" s="30"/>
      <c r="K13" s="30"/>
      <c r="L13" s="31">
        <f t="shared" si="1"/>
        <v>3</v>
      </c>
      <c r="M13" s="31">
        <f t="shared" si="2"/>
        <v>4</v>
      </c>
      <c r="N13" s="31">
        <f t="shared" si="3"/>
        <v>3</v>
      </c>
      <c r="O13" s="31">
        <f t="shared" si="4"/>
        <v>5</v>
      </c>
      <c r="P13" s="31">
        <f t="shared" si="5"/>
        <v>1</v>
      </c>
      <c r="Q13" s="31">
        <f t="shared" si="6"/>
        <v>1</v>
      </c>
      <c r="R13" s="31">
        <f t="shared" si="7"/>
        <v>3</v>
      </c>
      <c r="S13" s="32">
        <f t="shared" si="9"/>
        <v>2.8571428571428572</v>
      </c>
      <c r="T13" s="32">
        <f t="shared" si="10"/>
        <v>1</v>
      </c>
    </row>
    <row r="14" spans="1:20" x14ac:dyDescent="0.2">
      <c r="A14" s="13" t="str">
        <f>'1'!A11:C11</f>
        <v>PBK</v>
      </c>
      <c r="B14" s="27">
        <f>'1'!K11</f>
        <v>76.75</v>
      </c>
      <c r="C14" s="27">
        <f>'2'!K11</f>
        <v>96</v>
      </c>
      <c r="D14" s="27">
        <f>'3'!K11</f>
        <v>81.2</v>
      </c>
      <c r="E14" s="27">
        <f>'4'!K11</f>
        <v>55</v>
      </c>
      <c r="F14" s="27">
        <f>'5'!K11</f>
        <v>73.900000000000006</v>
      </c>
      <c r="G14" s="27">
        <f>'6'!K11</f>
        <v>90</v>
      </c>
      <c r="H14" s="27">
        <f>'7'!K11</f>
        <v>59</v>
      </c>
      <c r="I14" s="24">
        <f t="shared" si="8"/>
        <v>75.978571428571428</v>
      </c>
      <c r="J14" s="22"/>
      <c r="K14" s="22"/>
      <c r="L14" s="12">
        <f t="shared" si="1"/>
        <v>6</v>
      </c>
      <c r="M14" s="12">
        <f t="shared" si="2"/>
        <v>1</v>
      </c>
      <c r="N14" s="12">
        <f t="shared" si="3"/>
        <v>7</v>
      </c>
      <c r="O14" s="12">
        <f t="shared" si="4"/>
        <v>10</v>
      </c>
      <c r="P14" s="12">
        <f t="shared" si="5"/>
        <v>9</v>
      </c>
      <c r="Q14" s="12">
        <f t="shared" si="6"/>
        <v>3</v>
      </c>
      <c r="R14" s="12">
        <f t="shared" si="7"/>
        <v>6</v>
      </c>
      <c r="S14" s="25">
        <f t="shared" si="9"/>
        <v>6</v>
      </c>
      <c r="T14" s="25">
        <f t="shared" si="10"/>
        <v>7</v>
      </c>
    </row>
    <row r="15" spans="1:20" x14ac:dyDescent="0.2">
      <c r="A15" s="13" t="str">
        <f>'1'!A12:C12</f>
        <v>PGAL</v>
      </c>
      <c r="B15" s="27">
        <f>'1'!K12</f>
        <v>78.75</v>
      </c>
      <c r="C15" s="27">
        <f>'2'!K12</f>
        <v>84.7</v>
      </c>
      <c r="D15" s="27">
        <f>'3'!K12</f>
        <v>89.7</v>
      </c>
      <c r="E15" s="27">
        <f>'4'!K12</f>
        <v>100</v>
      </c>
      <c r="F15" s="27">
        <f>'5'!K12</f>
        <v>73.8</v>
      </c>
      <c r="G15" s="27">
        <f>'6'!K12</f>
        <v>83.2</v>
      </c>
      <c r="H15" s="27">
        <f>'7'!K12</f>
        <v>59</v>
      </c>
      <c r="I15" s="24">
        <f t="shared" si="8"/>
        <v>81.30714285714285</v>
      </c>
      <c r="J15" s="22"/>
      <c r="K15" s="22"/>
      <c r="L15" s="12">
        <f t="shared" si="1"/>
        <v>4</v>
      </c>
      <c r="M15" s="12">
        <f t="shared" si="2"/>
        <v>6</v>
      </c>
      <c r="N15" s="12">
        <f t="shared" si="3"/>
        <v>4</v>
      </c>
      <c r="O15" s="12">
        <f t="shared" si="4"/>
        <v>1</v>
      </c>
      <c r="P15" s="12">
        <f t="shared" si="5"/>
        <v>10</v>
      </c>
      <c r="Q15" s="12">
        <f t="shared" si="6"/>
        <v>6</v>
      </c>
      <c r="R15" s="12">
        <f t="shared" si="7"/>
        <v>6</v>
      </c>
      <c r="S15" s="25">
        <f t="shared" si="9"/>
        <v>5.2857142857142856</v>
      </c>
      <c r="T15" s="25">
        <f t="shared" si="10"/>
        <v>5</v>
      </c>
    </row>
    <row r="16" spans="1:20" s="29" customFormat="1" x14ac:dyDescent="0.2">
      <c r="A16" s="33" t="str">
        <f>'1'!A13:C13</f>
        <v>Shepley Bulfinch</v>
      </c>
      <c r="B16" s="28">
        <f>'1'!K13</f>
        <v>82.5</v>
      </c>
      <c r="C16" s="28">
        <f>'2'!K13</f>
        <v>84.700000000000017</v>
      </c>
      <c r="D16" s="28">
        <f>'3'!K13</f>
        <v>93.6</v>
      </c>
      <c r="E16" s="28">
        <f>'4'!K13</f>
        <v>100</v>
      </c>
      <c r="F16" s="28">
        <f>'5'!K13</f>
        <v>74</v>
      </c>
      <c r="G16" s="28">
        <f>'6'!K13</f>
        <v>83.3</v>
      </c>
      <c r="H16" s="28">
        <f>'7'!K13</f>
        <v>82</v>
      </c>
      <c r="I16" s="34">
        <f t="shared" si="8"/>
        <v>85.728571428571428</v>
      </c>
      <c r="J16" s="30"/>
      <c r="K16" s="30"/>
      <c r="L16" s="31">
        <f t="shared" si="1"/>
        <v>2</v>
      </c>
      <c r="M16" s="31">
        <f t="shared" si="2"/>
        <v>5</v>
      </c>
      <c r="N16" s="31">
        <f t="shared" si="3"/>
        <v>1</v>
      </c>
      <c r="O16" s="31">
        <f t="shared" si="4"/>
        <v>1</v>
      </c>
      <c r="P16" s="31">
        <f t="shared" si="5"/>
        <v>8</v>
      </c>
      <c r="Q16" s="31">
        <f t="shared" si="6"/>
        <v>5</v>
      </c>
      <c r="R16" s="31">
        <f t="shared" si="7"/>
        <v>1</v>
      </c>
      <c r="S16" s="32">
        <f t="shared" si="9"/>
        <v>3.2857142857142856</v>
      </c>
      <c r="T16" s="32">
        <f t="shared" si="10"/>
        <v>3</v>
      </c>
    </row>
    <row r="22" spans="1:1" x14ac:dyDescent="0.2">
      <c r="A22" s="14" t="s">
        <v>13</v>
      </c>
    </row>
  </sheetData>
  <mergeCells count="2">
    <mergeCell ref="A3:J3"/>
    <mergeCell ref="S5:T5"/>
  </mergeCells>
  <pageMargins left="0.24" right="0.3" top="1" bottom="1" header="0.5" footer="0.5"/>
  <pageSetup scale="95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1</vt:lpstr>
      <vt:lpstr>2</vt:lpstr>
      <vt:lpstr>3</vt:lpstr>
      <vt:lpstr>4</vt:lpstr>
      <vt:lpstr>5</vt:lpstr>
      <vt:lpstr>6</vt:lpstr>
      <vt:lpstr>7</vt:lpstr>
      <vt:lpstr>HUB</vt:lpstr>
      <vt:lpstr>Summary</vt:lpstr>
    </vt:vector>
  </TitlesOfParts>
  <Company>University of Houston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wsareval</dc:creator>
  <cp:lastModifiedBy>Eric Shen</cp:lastModifiedBy>
  <cp:lastPrinted>2013-06-21T21:40:12Z</cp:lastPrinted>
  <dcterms:created xsi:type="dcterms:W3CDTF">2013-06-21T21:38:22Z</dcterms:created>
  <dcterms:modified xsi:type="dcterms:W3CDTF">2023-05-16T15:42:58Z</dcterms:modified>
</cp:coreProperties>
</file>