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01 System Wide Energy Supply Solicitation\Evaluations\"/>
    </mc:Choice>
  </mc:AlternateContent>
  <xr:revisionPtr revIDLastSave="0" documentId="8_{D74B9733-8935-4086-9DA5-3830BA893F79}" xr6:coauthVersionLast="47" xr6:coauthVersionMax="47" xr10:uidLastSave="{00000000-0000-0000-0000-000000000000}"/>
  <bookViews>
    <workbookView xWindow="-108" yWindow="-108" windowWidth="23256" windowHeight="12576" tabRatio="750" activeTab="8" xr2:uid="{00000000-000D-0000-FFFF-FFFF00000000}"/>
  </bookViews>
  <sheets>
    <sheet name="1" sheetId="2" r:id="rId1"/>
    <sheet name="2" sheetId="3" r:id="rId2"/>
    <sheet name="3" sheetId="5" r:id="rId3"/>
    <sheet name="4" sheetId="9" r:id="rId4"/>
    <sheet name="5" sheetId="10" r:id="rId5"/>
    <sheet name="6" sheetId="13" r:id="rId6"/>
    <sheet name="7" sheetId="11" r:id="rId7"/>
    <sheet name="8" sheetId="4" r:id="rId8"/>
    <sheet name="Summary" sheetId="1" r:id="rId9"/>
    <sheet name="Evaluation"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 l="1"/>
  <c r="H6" i="4"/>
  <c r="H7" i="4"/>
  <c r="H8" i="4"/>
  <c r="H9" i="4"/>
  <c r="H10" i="4"/>
  <c r="H11" i="4"/>
  <c r="H4" i="4"/>
  <c r="I8" i="1" l="1"/>
  <c r="I9" i="1"/>
  <c r="I10" i="1"/>
  <c r="I11" i="1"/>
  <c r="I12" i="1"/>
  <c r="I13" i="1"/>
  <c r="I14" i="1"/>
  <c r="M6" i="1"/>
  <c r="I7" i="1"/>
  <c r="A8" i="1"/>
  <c r="A9" i="1"/>
  <c r="A10" i="1"/>
  <c r="A11" i="1"/>
  <c r="A12" i="1"/>
  <c r="A13" i="1"/>
  <c r="A14" i="1"/>
  <c r="A7" i="1"/>
  <c r="H11" i="13"/>
  <c r="G14" i="1" s="1"/>
  <c r="H10" i="13"/>
  <c r="G13" i="1" s="1"/>
  <c r="H9" i="13"/>
  <c r="G12" i="1" s="1"/>
  <c r="H8" i="13"/>
  <c r="G11" i="1" s="1"/>
  <c r="H7" i="13"/>
  <c r="G10" i="1" s="1"/>
  <c r="H6" i="13"/>
  <c r="G9" i="1" s="1"/>
  <c r="H5" i="13"/>
  <c r="G8" i="1" s="1"/>
  <c r="H4" i="13"/>
  <c r="G7" i="1" s="1"/>
  <c r="H11" i="11" l="1"/>
  <c r="H14" i="1" s="1"/>
  <c r="H10" i="11"/>
  <c r="H13" i="1" s="1"/>
  <c r="H9" i="11"/>
  <c r="H12" i="1" s="1"/>
  <c r="H8" i="11"/>
  <c r="H11" i="1" s="1"/>
  <c r="H7" i="11"/>
  <c r="H10" i="1" s="1"/>
  <c r="H6" i="11"/>
  <c r="H9" i="1" s="1"/>
  <c r="H5" i="11"/>
  <c r="H8" i="1" s="1"/>
  <c r="H4" i="11"/>
  <c r="H7" i="1" s="1"/>
  <c r="H11" i="10"/>
  <c r="F14" i="1" s="1"/>
  <c r="H10" i="10"/>
  <c r="F13" i="1" s="1"/>
  <c r="H9" i="10"/>
  <c r="F12" i="1" s="1"/>
  <c r="H8" i="10"/>
  <c r="F11" i="1" s="1"/>
  <c r="H7" i="10"/>
  <c r="F10" i="1" s="1"/>
  <c r="H6" i="10"/>
  <c r="F9" i="1" s="1"/>
  <c r="H5" i="10"/>
  <c r="F8" i="1" s="1"/>
  <c r="H4" i="10"/>
  <c r="F7" i="1" s="1"/>
  <c r="H11" i="9"/>
  <c r="E14" i="1" s="1"/>
  <c r="H10" i="9"/>
  <c r="E13" i="1" s="1"/>
  <c r="H9" i="9"/>
  <c r="E12" i="1" s="1"/>
  <c r="H8" i="9"/>
  <c r="E11" i="1" s="1"/>
  <c r="H7" i="9"/>
  <c r="E10" i="1" s="1"/>
  <c r="H6" i="9"/>
  <c r="E9" i="1" s="1"/>
  <c r="H5" i="9"/>
  <c r="E8" i="1" s="1"/>
  <c r="H4" i="9"/>
  <c r="E7" i="1" s="1"/>
  <c r="H11" i="5"/>
  <c r="D14" i="1" s="1"/>
  <c r="H10" i="5"/>
  <c r="D13" i="1" s="1"/>
  <c r="H9" i="5"/>
  <c r="D12" i="1" s="1"/>
  <c r="H8" i="5"/>
  <c r="D11" i="1" s="1"/>
  <c r="H7" i="5"/>
  <c r="D10" i="1" s="1"/>
  <c r="H6" i="5"/>
  <c r="D9" i="1" s="1"/>
  <c r="H5" i="5"/>
  <c r="D8" i="1" s="1"/>
  <c r="H4" i="5"/>
  <c r="D7" i="1" s="1"/>
  <c r="H11" i="3"/>
  <c r="C14" i="1" s="1"/>
  <c r="H10" i="3"/>
  <c r="C13" i="1" s="1"/>
  <c r="H9" i="3"/>
  <c r="C12" i="1" s="1"/>
  <c r="H8" i="3"/>
  <c r="C11" i="1" s="1"/>
  <c r="H7" i="3"/>
  <c r="C10" i="1" s="1"/>
  <c r="H6" i="3"/>
  <c r="C9" i="1" s="1"/>
  <c r="H5" i="3"/>
  <c r="C8" i="1" s="1"/>
  <c r="H4" i="3"/>
  <c r="C7" i="1" s="1"/>
  <c r="H5" i="2"/>
  <c r="B8" i="1" s="1"/>
  <c r="H6" i="2"/>
  <c r="B9" i="1" s="1"/>
  <c r="H7" i="2"/>
  <c r="B10" i="1" s="1"/>
  <c r="H8" i="2"/>
  <c r="B11" i="1" s="1"/>
  <c r="H9" i="2"/>
  <c r="B12" i="1" s="1"/>
  <c r="H10" i="2"/>
  <c r="B13" i="1" s="1"/>
  <c r="H11" i="2"/>
  <c r="B14" i="1" s="1"/>
  <c r="J14" i="1" s="1"/>
  <c r="H4" i="2"/>
  <c r="B7" i="1" s="1"/>
  <c r="J13" i="1" l="1"/>
  <c r="J12" i="1"/>
  <c r="J11" i="1"/>
  <c r="J9" i="1"/>
  <c r="J8" i="1"/>
  <c r="J7" i="1"/>
  <c r="J10" i="1"/>
  <c r="K11" i="1" l="1"/>
  <c r="K13" i="1"/>
  <c r="K14" i="1"/>
  <c r="K12" i="1"/>
  <c r="K9" i="1"/>
  <c r="K7" i="1"/>
  <c r="K10" i="1"/>
  <c r="K8" i="1"/>
  <c r="M9" i="1" l="1"/>
  <c r="N9" i="1" s="1"/>
  <c r="Q9" i="1" s="1"/>
  <c r="M8" i="1"/>
  <c r="N8" i="1" s="1"/>
  <c r="Q8" i="1" s="1"/>
  <c r="M14" i="1"/>
  <c r="N14" i="1" s="1"/>
  <c r="Q14" i="1" s="1"/>
  <c r="M11" i="1"/>
  <c r="N11" i="1" s="1"/>
  <c r="M13" i="1"/>
  <c r="N13" i="1" s="1"/>
  <c r="M7" i="1"/>
  <c r="N7" i="1"/>
  <c r="Q7" i="1" s="1"/>
  <c r="M10" i="1"/>
  <c r="N10" i="1" s="1"/>
  <c r="M12" i="1"/>
  <c r="N12" i="1" s="1"/>
  <c r="Q12" i="1" l="1"/>
  <c r="O12" i="1"/>
  <c r="O10" i="1"/>
  <c r="Q10" i="1"/>
  <c r="O7" i="1"/>
  <c r="O13" i="1"/>
  <c r="Q13" i="1"/>
  <c r="O11" i="1"/>
  <c r="O9" i="1"/>
  <c r="O8" i="1"/>
  <c r="Q11" i="1"/>
  <c r="O14" i="1"/>
  <c r="R8" i="1" l="1"/>
  <c r="R11" i="1"/>
  <c r="R14" i="1"/>
  <c r="R7" i="1"/>
  <c r="R9" i="1"/>
  <c r="R10" i="1"/>
  <c r="R13" i="1"/>
  <c r="R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46C43A5-1BC6-4B49-8393-2FE4E11BE854}">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77AF1A95-40FB-4D12-B113-C098C63609E5}">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<sst xmlns="http://schemas.openxmlformats.org/spreadsheetml/2006/main" count="163" uniqueCount="54">
  <si>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</si>
  <si>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</si>
  <si>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</si>
  <si>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</si>
  <si>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</si>
  <si>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</si>
  <si>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</si>
  <si>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</si>
  <si>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</si>
  <si>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</si>
  <si>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</si>
  <si>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</si>
  <si>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</si>
  <si>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</si>
  <si>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</si>
  <si>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</si>
  <si>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</si>
  <si>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</si>
  <si>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</si>
  <si>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</si>
  <si>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</si>
  <si>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</si>
  <si>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</si>
  <si>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</si>
  <si>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Calpine</t>
  </si>
  <si>
    <t>Direct Energy</t>
  </si>
  <si>
    <t>Engie</t>
  </si>
  <si>
    <t>MidAmerican Energy Services</t>
  </si>
  <si>
    <t>Rave Energy</t>
  </si>
  <si>
    <t>Reliant</t>
  </si>
  <si>
    <t>Shell Energy Solutions MP2</t>
  </si>
  <si>
    <t>TXU</t>
  </si>
  <si>
    <t>Evaluator 8</t>
  </si>
  <si>
    <t>RFP783-22001 System-Wide Energy Supply Solicitation</t>
  </si>
  <si>
    <t>University of Houston Evaluation Matrix $1 Million+</t>
  </si>
  <si>
    <t xml:space="preserve">RFP783-22001 System Wide Energy Supply Solicitation </t>
  </si>
  <si>
    <t>Name</t>
  </si>
  <si>
    <t>Evaluation Due Date</t>
  </si>
  <si>
    <t>April 22, 2022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</si>
  <si>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</si>
  <si>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</si>
  <si>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</si>
  <si>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</si>
  <si>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</si>
  <si>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</si>
  <si>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</si>
  <si>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</si>
  <si>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Financial health and credit rating of the supplier. This is critical since we will be depending on the selected supplier to deliver the energy supplies for several years into the future. If they went out of business, or became unable to transact with other counter parties in the market due to their bad credit, it would put the UH System’s risk management plan and locked pricing in jeopardy.</t>
  </si>
  <si>
    <t>Vendor’s history of offering price locks in a transparent manner at pricing that reflects then current market prices as demonstrated by NYMEX Natural Gas Futures trading.</t>
  </si>
  <si>
    <t>Vendor’s history of customer service and accurate billing with same billing cycle for all accounts to its customers. This is important because billing errors can drive up internal costs and accurate billing is a legitimate business need of the UH System.</t>
  </si>
  <si>
    <t>Points (1-5)</t>
  </si>
  <si>
    <t xml:space="preserve">Committee Members: </t>
  </si>
  <si>
    <t>Updated: 10/19</t>
  </si>
  <si>
    <t>**ONLY EVALUATOR 8 WILL EVALUATE COST**
Total long-term cost to UHS of acquiring vendor’s goods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</si>
</sst>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9">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85">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0" xfId="0" applyFont="1" applyAlignment="1">
      <alignment horizontal="left"/>
    </xf>
    <xf numFmtId="0" fontId="36" fillId="26" borderId="0" xfId="0" applyFont="1" applyFill="1"/>
    <xf numFmtId="0" fontId="37"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1" xfId="0" applyFont="1" applyFill="1" applyBorder="1" applyAlignment="1">
      <alignment horizontal="left"/>
    </xf>
    <xf numFmtId="0" fontId="38" fillId="26" borderId="0" xfId="0" applyFont="1" applyFill="1"/>
    <xf numFmtId="0" fontId="34" fillId="25" borderId="13" xfId="0" applyFont="1" applyFill="1" applyBorder="1" applyAlignment="1">
      <alignment horizontal="right" textRotation="90"/>
    </xf>
    <xf numFmtId="0" fontId="35" fillId="25" borderId="12" xfId="0" applyFont="1" applyFill="1" applyBorder="1" applyAlignment="1">
      <alignment horizontal="right"/>
    </xf>
    <xf numFmtId="4" fontId="14" fillId="24" borderId="11" xfId="0" applyNumberFormat="1" applyFont="1" applyFill="1" applyBorder="1" applyAlignment="1">
      <alignment horizontal="right"/>
    </xf>
    <xf numFmtId="0" fontId="15" fillId="0" borderId="0" xfId="98"/>
    <xf numFmtId="0" fontId="40" fillId="0" borderId="10" xfId="100" applyFont="1" applyBorder="1" applyAlignment="1">
      <alignment horizontal="right"/>
    </xf>
    <xf numFmtId="0" fontId="42" fillId="0" borderId="10" xfId="100" applyFont="1" applyBorder="1" applyAlignment="1">
      <alignment horizontal="right"/>
    </xf>
    <xf numFmtId="0" fontId="41" fillId="0" borderId="0" xfId="98" applyFont="1"/>
    <xf numFmtId="43" fontId="15" fillId="0" borderId="0" xfId="102" applyFont="1"/>
    <xf numFmtId="4" fontId="14" fillId="24" borderId="11" xfId="0" applyNumberFormat="1" applyFont="1" applyFill="1" applyBorder="1"/>
    <xf numFmtId="0" fontId="14" fillId="24" borderId="0" xfId="0" applyFont="1" applyFill="1"/>
    <xf numFmtId="0" fontId="14" fillId="24" borderId="11" xfId="0" applyFont="1" applyFill="1" applyBorder="1" applyAlignment="1">
      <alignment horizontal="left"/>
    </xf>
    <xf numFmtId="0" fontId="35" fillId="24" borderId="12" xfId="0" applyFont="1" applyFill="1" applyBorder="1" applyAlignment="1">
      <alignment horizontal="right"/>
    </xf>
    <xf numFmtId="0" fontId="14" fillId="24" borderId="11" xfId="0" applyFont="1" applyFill="1" applyBorder="1" applyAlignment="1">
      <alignment horizontal="right"/>
    </xf>
    <xf numFmtId="4" fontId="35" fillId="24" borderId="11" xfId="0" applyNumberFormat="1" applyFont="1" applyFill="1" applyBorder="1" applyAlignment="1">
      <alignment horizontal="right"/>
    </xf>
    <xf numFmtId="4" fontId="14" fillId="0" borderId="11" xfId="0" applyNumberFormat="1" applyFont="1" applyBorder="1" applyAlignment="1">
      <alignment horizontal="right"/>
    </xf>
    <xf numFmtId="0" fontId="15" fillId="26" borderId="0" xfId="98" applyFill="1"/>
    <xf numFmtId="0" fontId="39" fillId="0" borderId="10" xfId="100" applyFont="1" applyBorder="1" applyAlignment="1">
      <alignment horizontal="center"/>
    </xf>
    <xf numFmtId="0" fontId="40" fillId="0" borderId="0" xfId="98" applyFont="1" applyAlignment="1">
      <alignment horizontal="left"/>
    </xf>
    <xf numFmtId="0" fontId="36" fillId="26" borderId="0" xfId="0" applyFont="1" applyFill="1" applyAlignment="1">
      <alignment horizontal="right"/>
    </xf>
    <xf numFmtId="0" fontId="36" fillId="0" borderId="0" xfId="0" applyFont="1" applyAlignment="1">
      <alignment horizontal="left"/>
    </xf>
    <xf numFmtId="0" fontId="13" fillId="26" borderId="0" xfId="0" applyFont="1" applyFill="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3" fillId="0" borderId="0" xfId="98" applyFont="1" applyAlignment="1">
      <alignment horizontal="left"/>
    </xf>
    <xf numFmtId="0" fontId="14" fillId="26" borderId="0" xfId="98" applyFont="1" applyFill="1"/>
    <xf numFmtId="0" fontId="39" fillId="26" borderId="0" xfId="107" applyFont="1" applyFill="1" applyAlignment="1">
      <alignment horizontal="left"/>
    </xf>
    <xf numFmtId="0" fontId="15" fillId="24" borderId="0" xfId="107" applyFont="1" applyFill="1" applyAlignment="1">
      <alignment horizontal="center"/>
    </xf>
    <xf numFmtId="164" fontId="43" fillId="0" borderId="0" xfId="107" applyNumberFormat="1" applyFont="1" applyAlignment="1">
      <alignment horizontal="center"/>
    </xf>
    <xf numFmtId="0" fontId="43" fillId="26" borderId="0" xfId="107" applyFont="1" applyFill="1"/>
    <xf numFmtId="0" fontId="45" fillId="26" borderId="0" xfId="108" applyFont="1" applyFill="1" applyAlignment="1">
      <alignment horizontal="left" wrapText="1"/>
    </xf>
    <xf numFmtId="0" fontId="45" fillId="26" borderId="0" xfId="108" applyFont="1" applyFill="1" applyAlignment="1">
      <alignment wrapText="1"/>
    </xf>
    <xf numFmtId="0" fontId="15" fillId="24" borderId="14" xfId="98" applyFill="1" applyBorder="1" applyAlignment="1">
      <alignment horizontal="center" wrapText="1"/>
    </xf>
    <xf numFmtId="0" fontId="46" fillId="26" borderId="0" xfId="98" applyFont="1" applyFill="1" applyAlignment="1">
      <alignment horizontal="left" wrapText="1"/>
    </xf>
    <xf numFmtId="0" fontId="45" fillId="26" borderId="0" xfId="108" applyFont="1" applyFill="1" applyAlignment="1">
      <alignment horizontal="left"/>
    </xf>
    <xf numFmtId="0" fontId="45" fillId="26" borderId="0" xfId="108" applyFont="1" applyFill="1" applyAlignment="1"/>
    <xf numFmtId="0" fontId="45" fillId="26" borderId="0" xfId="108" applyFont="1" applyFill="1" applyAlignment="1">
      <alignment horizontal="left"/>
    </xf>
    <xf numFmtId="0" fontId="15" fillId="26" borderId="0" xfId="98" applyFill="1" applyAlignment="1">
      <alignment horizontal="center"/>
    </xf>
    <xf numFmtId="0" fontId="40" fillId="27" borderId="15" xfId="98" applyFont="1" applyFill="1" applyBorder="1" applyAlignment="1">
      <alignment horizontal="left"/>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7" fillId="26" borderId="15" xfId="98" applyFont="1" applyFill="1" applyBorder="1" applyAlignment="1">
      <alignment horizontal="left" vertical="top" wrapText="1"/>
    </xf>
    <xf numFmtId="0" fontId="38" fillId="26" borderId="16" xfId="98" applyFont="1" applyFill="1" applyBorder="1" applyAlignment="1">
      <alignment horizontal="left" vertical="top" wrapText="1"/>
    </xf>
    <xf numFmtId="0" fontId="38" fillId="26" borderId="17" xfId="98" applyFont="1" applyFill="1" applyBorder="1" applyAlignment="1">
      <alignment horizontal="left" vertical="top" wrapText="1"/>
    </xf>
    <xf numFmtId="0" fontId="38" fillId="26" borderId="15" xfId="98" applyFont="1" applyFill="1" applyBorder="1" applyAlignment="1">
      <alignment horizontal="left" vertical="top" wrapText="1"/>
    </xf>
    <xf numFmtId="0" fontId="48" fillId="26" borderId="0" xfId="98" applyFont="1" applyFill="1" applyAlignment="1">
      <alignment wrapText="1"/>
    </xf>
    <xf numFmtId="0" fontId="48" fillId="25" borderId="18" xfId="98" applyFont="1" applyFill="1" applyBorder="1" applyAlignment="1">
      <alignment horizontal="center" wrapText="1"/>
    </xf>
    <xf numFmtId="0" fontId="48" fillId="25" borderId="19" xfId="98" applyFont="1" applyFill="1" applyBorder="1" applyAlignment="1">
      <alignment horizontal="center" wrapText="1"/>
    </xf>
    <xf numFmtId="0" fontId="48" fillId="25" borderId="20" xfId="98" applyFont="1" applyFill="1" applyBorder="1" applyAlignment="1">
      <alignment horizontal="center" wrapText="1"/>
    </xf>
    <xf numFmtId="0" fontId="48" fillId="26" borderId="0" xfId="98" applyFont="1" applyFill="1" applyAlignment="1">
      <alignment horizontal="center" wrapText="1"/>
    </xf>
    <xf numFmtId="0" fontId="46" fillId="26" borderId="11" xfId="98" applyFont="1" applyFill="1" applyBorder="1" applyAlignment="1">
      <alignment wrapText="1"/>
    </xf>
    <xf numFmtId="0" fontId="15" fillId="24" borderId="12" xfId="98" applyFill="1" applyBorder="1" applyAlignment="1">
      <alignment horizontal="center"/>
    </xf>
    <xf numFmtId="0" fontId="15" fillId="24" borderId="11" xfId="98" applyFill="1" applyBorder="1" applyAlignment="1">
      <alignment horizontal="center"/>
    </xf>
    <xf numFmtId="0" fontId="15" fillId="24" borderId="21" xfId="98" applyFill="1" applyBorder="1" applyAlignment="1">
      <alignment horizontal="center"/>
    </xf>
    <xf numFmtId="0" fontId="46" fillId="26" borderId="22" xfId="98" applyFont="1" applyFill="1" applyBorder="1" applyAlignment="1">
      <alignment wrapText="1"/>
    </xf>
    <xf numFmtId="0" fontId="15" fillId="24" borderId="23" xfId="98" applyFill="1" applyBorder="1" applyAlignment="1">
      <alignment horizontal="center"/>
    </xf>
    <xf numFmtId="0" fontId="15" fillId="24" borderId="22" xfId="98" applyFill="1" applyBorder="1" applyAlignment="1">
      <alignment horizontal="center"/>
    </xf>
    <xf numFmtId="0" fontId="15" fillId="24" borderId="24" xfId="98" applyFill="1" applyBorder="1" applyAlignment="1">
      <alignment horizontal="center"/>
    </xf>
    <xf numFmtId="0" fontId="15" fillId="28" borderId="0" xfId="98" applyFill="1"/>
    <xf numFmtId="0" fontId="15" fillId="28" borderId="25" xfId="98" applyFill="1" applyBorder="1"/>
    <xf numFmtId="0" fontId="15" fillId="26" borderId="10" xfId="98" applyFill="1" applyBorder="1"/>
    <xf numFmtId="0" fontId="42" fillId="26" borderId="0" xfId="98" applyFont="1" applyFill="1"/>
    <xf numFmtId="0" fontId="15" fillId="26" borderId="0" xfId="98" applyFill="1" applyAlignment="1">
      <alignment wrapText="1"/>
    </xf>
    <xf numFmtId="0" fontId="49" fillId="0" borderId="0" xfId="107" applyFont="1" applyAlignment="1">
      <alignment horizontal="left"/>
    </xf>
    <xf numFmtId="0" fontId="46" fillId="26" borderId="0" xfId="98" applyFont="1" applyFill="1"/>
    <xf numFmtId="0" fontId="44" fillId="26" borderId="0" xfId="108" applyFill="1"/>
    <xf numFmtId="0" fontId="38" fillId="26" borderId="0" xfId="98" applyFont="1" applyFill="1"/>
  </cellXfs>
  <cellStyles count="10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2" xr:uid="{00000000-0005-0000-0000-000036000000}"/>
    <cellStyle name="Currency 2" xfId="1" xr:uid="{00000000-0005-0000-0000-000037000000}"/>
    <cellStyle name="Explanatory Text 2" xfId="75" xr:uid="{00000000-0005-0000-0000-000038000000}"/>
    <cellStyle name="Explanatory Text 3" xfId="33" xr:uid="{00000000-0005-0000-0000-000039000000}"/>
    <cellStyle name="Good 2" xfId="76" xr:uid="{00000000-0005-0000-0000-00003A000000}"/>
    <cellStyle name="Good 3" xfId="34" xr:uid="{00000000-0005-0000-0000-00003B000000}"/>
    <cellStyle name="Heading 1 2" xfId="77" xr:uid="{00000000-0005-0000-0000-00003C000000}"/>
    <cellStyle name="Heading 1 3" xfId="35" xr:uid="{00000000-0005-0000-0000-00003D000000}"/>
    <cellStyle name="Heading 2 2" xfId="78" xr:uid="{00000000-0005-0000-0000-00003E000000}"/>
    <cellStyle name="Heading 2 3" xfId="36" xr:uid="{00000000-0005-0000-0000-00003F000000}"/>
    <cellStyle name="Heading 3 2" xfId="79" xr:uid="{00000000-0005-0000-0000-000040000000}"/>
    <cellStyle name="Heading 3 3" xfId="37" xr:uid="{00000000-0005-0000-0000-000041000000}"/>
    <cellStyle name="Heading 4 2" xfId="80" xr:uid="{00000000-0005-0000-0000-000042000000}"/>
    <cellStyle name="Heading 4 3" xfId="38" xr:uid="{00000000-0005-0000-0000-000043000000}"/>
    <cellStyle name="Hyperlink 2" xfId="108" xr:uid="{34C938BC-E806-4A63-98F6-2ABF64C735EC}"/>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2" xfId="2" xr:uid="{00000000-0005-0000-0000-00004B000000}"/>
    <cellStyle name="Normal 2 8" xfId="103" xr:uid="{00000000-0005-0000-0000-00004C000000}"/>
    <cellStyle name="Normal 3" xfId="3" xr:uid="{00000000-0005-0000-0000-00004D000000}"/>
    <cellStyle name="Normal 3 2" xfId="88" xr:uid="{00000000-0005-0000-0000-00004E000000}"/>
    <cellStyle name="Normal 4" xfId="4" xr:uid="{00000000-0005-0000-0000-00004F000000}"/>
    <cellStyle name="Normal 4 10" xfId="100" xr:uid="{00000000-0005-0000-0000-000050000000}"/>
    <cellStyle name="Normal 4 11" xfId="105" xr:uid="{00000000-0005-0000-0000-000051000000}"/>
    <cellStyle name="Normal 4 2" xfId="47" xr:uid="{00000000-0005-0000-0000-000052000000}"/>
    <cellStyle name="Normal 4 3" xfId="90" xr:uid="{00000000-0005-0000-0000-000053000000}"/>
    <cellStyle name="Normal 4 4" xfId="91" xr:uid="{00000000-0005-0000-0000-000054000000}"/>
    <cellStyle name="Normal 4 5" xfId="92" xr:uid="{00000000-0005-0000-0000-000055000000}"/>
    <cellStyle name="Normal 4 6" xfId="93" xr:uid="{00000000-0005-0000-0000-000056000000}"/>
    <cellStyle name="Normal 4 7" xfId="94" xr:uid="{00000000-0005-0000-0000-000057000000}"/>
    <cellStyle name="Normal 4 8" xfId="95" xr:uid="{00000000-0005-0000-0000-000058000000}"/>
    <cellStyle name="Normal 4 9" xfId="96" xr:uid="{00000000-0005-0000-0000-000059000000}"/>
    <cellStyle name="Normal 5" xfId="98" xr:uid="{00000000-0005-0000-0000-00005A000000}"/>
    <cellStyle name="Normal 6" xfId="97" xr:uid="{00000000-0005-0000-0000-00005B000000}"/>
    <cellStyle name="Normal 7" xfId="104" xr:uid="{00000000-0005-0000-0000-00005C000000}"/>
    <cellStyle name="Normal 8" xfId="107" xr:uid="{14489646-F6DC-4A1D-A8ED-1A61F07CAF3A}"/>
    <cellStyle name="Note 2" xfId="5" xr:uid="{00000000-0005-0000-0000-00005D000000}"/>
    <cellStyle name="Note 3" xfId="89" xr:uid="{00000000-0005-0000-0000-00005E000000}"/>
    <cellStyle name="Note 4" xfId="42" xr:uid="{00000000-0005-0000-0000-00005F000000}"/>
    <cellStyle name="Note 4 2" xfId="99" xr:uid="{00000000-0005-0000-0000-000060000000}"/>
    <cellStyle name="Output 2" xfId="84" xr:uid="{00000000-0005-0000-0000-000061000000}"/>
    <cellStyle name="Output 3" xfId="43" xr:uid="{00000000-0005-0000-0000-000062000000}"/>
    <cellStyle name="Percent 2" xfId="101" xr:uid="{00000000-0005-0000-0000-000063000000}"/>
    <cellStyle name="Percent 3" xfId="106" xr:uid="{00000000-0005-0000-0000-000064000000}"/>
    <cellStyle name="Title 2" xfId="85" xr:uid="{00000000-0005-0000-0000-000065000000}"/>
    <cellStyle name="Title 3" xfId="44" xr:uid="{00000000-0005-0000-0000-000066000000}"/>
    <cellStyle name="Total 2" xfId="86" xr:uid="{00000000-0005-0000-0000-000067000000}"/>
    <cellStyle name="Total 3" xfId="45" xr:uid="{00000000-0005-0000-0000-000068000000}"/>
    <cellStyle name="Warning Text 2" xfId="87" xr:uid="{00000000-0005-0000-0000-000069000000}"/>
    <cellStyle name="Warning Text 3" xfId="46" xr:uid="{00000000-0005-0000-0000-00006A00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21C42BA-245C-4540-8071-FD0B8AF667E2}"/>
            </a:ext>
          </a:extLst>
        </xdr:cNvPr>
        <xdr:cNvSpPr txBox="1"/>
      </xdr:nvSpPr>
      <xdr:spPr>
        <a:xfrm>
          <a:off x="8206740" y="10287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workbookViewId="0">
      <selection activeCell="A3" sqref="A3:S16"/>
    </sheetView>
  </sheetViews>
  <sheetFormatPr defaultRowHeight="13.2" x14ac:dyDescent="0.25"/>
  <cols>
    <col min="1" max="3" width="9.44140625" customWidth="1"/>
    <col min="4" max="8" width="8.88671875" customWidth="1"/>
  </cols>
  <sheetData>
    <row r="1" spans="1:8" ht="15.6" x14ac:dyDescent="0.3">
      <c r="A1" s="4" t="s">
        <v>0</v>
      </c>
      <c r="B1" s="3"/>
      <c r="C1" s="3"/>
      <c r="D1" s="3"/>
      <c r="E1" s="1"/>
      <c r="F1" s="1"/>
      <c r="G1" s="1"/>
      <c r="H1" s="1"/>
    </row>
    <row r="2" spans="1:8" ht="15.6" x14ac:dyDescent="0.3">
      <c r="A2" s="1"/>
    </row>
    <row r="3" spans="1:8" s="2" customFormat="1" x14ac:dyDescent="0.25">
      <c r="A3" s="35"/>
      <c r="B3" s="35"/>
      <c r="C3" s="35"/>
      <c r="D3" s="23" t="s">
        <v>9</v>
      </c>
      <c r="E3" s="23" t="s">
        <v>10</v>
      </c>
      <c r="F3" s="23" t="s">
        <v>11</v>
      </c>
      <c r="G3" s="23" t="s">
        <v>12</v>
      </c>
      <c r="H3" s="24" t="s">
        <v>13</v>
      </c>
    </row>
    <row r="4" spans="1:8" x14ac:dyDescent="0.25">
      <c r="A4" s="36" t="s">
        <v>24</v>
      </c>
      <c r="B4" s="36"/>
      <c r="C4" s="36"/>
      <c r="D4" s="22">
        <v>0</v>
      </c>
      <c r="E4" s="22">
        <v>8</v>
      </c>
      <c r="F4" s="22">
        <v>2</v>
      </c>
      <c r="G4" s="22">
        <v>4.4000000000000004</v>
      </c>
      <c r="H4" s="25">
        <f>SUM(D4:G4)</f>
        <v>14.4</v>
      </c>
    </row>
    <row r="5" spans="1:8" x14ac:dyDescent="0.25">
      <c r="A5" s="36" t="s">
        <v>25</v>
      </c>
      <c r="B5" s="36"/>
      <c r="C5" s="36"/>
      <c r="D5" s="22">
        <v>0</v>
      </c>
      <c r="E5" s="22">
        <v>10</v>
      </c>
      <c r="F5" s="22">
        <v>8</v>
      </c>
      <c r="G5" s="22">
        <v>7</v>
      </c>
      <c r="H5" s="25">
        <f t="shared" ref="H5:H11" si="0">SUM(D5:G5)</f>
        <v>25</v>
      </c>
    </row>
    <row r="6" spans="1:8" x14ac:dyDescent="0.25">
      <c r="A6" s="36" t="s">
        <v>26</v>
      </c>
      <c r="B6" s="36"/>
      <c r="C6" s="36"/>
      <c r="D6" s="22">
        <v>0</v>
      </c>
      <c r="E6" s="22">
        <v>14</v>
      </c>
      <c r="F6" s="22">
        <v>8</v>
      </c>
      <c r="G6" s="22">
        <v>4</v>
      </c>
      <c r="H6" s="25">
        <f t="shared" si="0"/>
        <v>26</v>
      </c>
    </row>
    <row r="7" spans="1:8" x14ac:dyDescent="0.25">
      <c r="A7" s="36" t="s">
        <v>27</v>
      </c>
      <c r="B7" s="36"/>
      <c r="C7" s="36"/>
      <c r="D7" s="22">
        <v>0</v>
      </c>
      <c r="E7" s="22">
        <v>16</v>
      </c>
      <c r="F7" s="22">
        <v>4</v>
      </c>
      <c r="G7" s="22">
        <v>5.8</v>
      </c>
      <c r="H7" s="25">
        <f t="shared" si="0"/>
        <v>25.8</v>
      </c>
    </row>
    <row r="8" spans="1:8" x14ac:dyDescent="0.25">
      <c r="A8" s="36" t="s">
        <v>28</v>
      </c>
      <c r="B8" s="36"/>
      <c r="C8" s="36"/>
      <c r="D8" s="22">
        <v>0</v>
      </c>
      <c r="E8" s="22">
        <v>4</v>
      </c>
      <c r="F8" s="22">
        <v>2</v>
      </c>
      <c r="G8" s="22">
        <v>4.4000000000000004</v>
      </c>
      <c r="H8" s="25">
        <f t="shared" si="0"/>
        <v>10.4</v>
      </c>
    </row>
    <row r="9" spans="1:8" x14ac:dyDescent="0.25">
      <c r="A9" s="36" t="s">
        <v>29</v>
      </c>
      <c r="B9" s="36"/>
      <c r="C9" s="36"/>
      <c r="D9" s="22">
        <v>0</v>
      </c>
      <c r="E9" s="22">
        <v>10</v>
      </c>
      <c r="F9" s="22">
        <v>8</v>
      </c>
      <c r="G9" s="22">
        <v>7</v>
      </c>
      <c r="H9" s="25">
        <f t="shared" si="0"/>
        <v>25</v>
      </c>
    </row>
    <row r="10" spans="1:8" x14ac:dyDescent="0.25">
      <c r="A10" s="36" t="s">
        <v>30</v>
      </c>
      <c r="B10" s="36"/>
      <c r="C10" s="36"/>
      <c r="D10" s="22">
        <v>0</v>
      </c>
      <c r="E10" s="22">
        <v>18</v>
      </c>
      <c r="F10" s="22">
        <v>8</v>
      </c>
      <c r="G10" s="22">
        <v>6.4</v>
      </c>
      <c r="H10" s="25">
        <f t="shared" si="0"/>
        <v>32.4</v>
      </c>
    </row>
    <row r="11" spans="1:8" x14ac:dyDescent="0.25">
      <c r="A11" s="36" t="s">
        <v>31</v>
      </c>
      <c r="B11" s="36"/>
      <c r="C11" s="36"/>
      <c r="D11" s="22">
        <v>0</v>
      </c>
      <c r="E11" s="22">
        <v>10</v>
      </c>
      <c r="F11" s="22">
        <v>4</v>
      </c>
      <c r="G11" s="22">
        <v>6.4</v>
      </c>
      <c r="H11" s="25">
        <f t="shared" si="0"/>
        <v>20.399999999999999</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
  <sheetViews>
    <sheetView workbookViewId="0">
      <selection activeCell="C32" sqref="C32"/>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22">
        <v>0</v>
      </c>
      <c r="E4" s="22">
        <v>12</v>
      </c>
      <c r="F4" s="22">
        <v>4</v>
      </c>
      <c r="G4" s="22">
        <v>2</v>
      </c>
      <c r="H4" s="25">
        <f>SUM(D4:G4)</f>
        <v>18</v>
      </c>
    </row>
    <row r="5" spans="1:16" x14ac:dyDescent="0.25">
      <c r="A5" s="36" t="s">
        <v>25</v>
      </c>
      <c r="B5" s="36"/>
      <c r="C5" s="36"/>
      <c r="D5" s="22">
        <v>0</v>
      </c>
      <c r="E5" s="22">
        <v>16</v>
      </c>
      <c r="F5" s="22">
        <v>10</v>
      </c>
      <c r="G5" s="22">
        <v>10</v>
      </c>
      <c r="H5" s="25">
        <f t="shared" ref="H5:H11" si="0">SUM(D5:G5)</f>
        <v>36</v>
      </c>
    </row>
    <row r="6" spans="1:16" x14ac:dyDescent="0.25">
      <c r="A6" s="36" t="s">
        <v>26</v>
      </c>
      <c r="B6" s="36"/>
      <c r="C6" s="36"/>
      <c r="D6" s="22">
        <v>0</v>
      </c>
      <c r="E6" s="22">
        <v>16</v>
      </c>
      <c r="F6" s="22">
        <v>6</v>
      </c>
      <c r="G6" s="22">
        <v>6</v>
      </c>
      <c r="H6" s="25">
        <f t="shared" si="0"/>
        <v>28</v>
      </c>
    </row>
    <row r="7" spans="1:16" x14ac:dyDescent="0.25">
      <c r="A7" s="36" t="s">
        <v>27</v>
      </c>
      <c r="B7" s="36"/>
      <c r="C7" s="36"/>
      <c r="D7" s="22">
        <v>0</v>
      </c>
      <c r="E7" s="22">
        <v>20</v>
      </c>
      <c r="F7" s="22">
        <v>6</v>
      </c>
      <c r="G7" s="22">
        <v>6</v>
      </c>
      <c r="H7" s="25">
        <f t="shared" si="0"/>
        <v>32</v>
      </c>
    </row>
    <row r="8" spans="1:16" x14ac:dyDescent="0.25">
      <c r="A8" s="36" t="s">
        <v>28</v>
      </c>
      <c r="B8" s="36"/>
      <c r="C8" s="36"/>
      <c r="D8" s="22">
        <v>0</v>
      </c>
      <c r="E8" s="22">
        <v>8</v>
      </c>
      <c r="F8" s="22">
        <v>2</v>
      </c>
      <c r="G8" s="22">
        <v>10</v>
      </c>
      <c r="H8" s="25">
        <f t="shared" si="0"/>
        <v>20</v>
      </c>
    </row>
    <row r="9" spans="1:16" x14ac:dyDescent="0.25">
      <c r="A9" s="36" t="s">
        <v>29</v>
      </c>
      <c r="B9" s="36"/>
      <c r="C9" s="36"/>
      <c r="D9" s="22">
        <v>0</v>
      </c>
      <c r="E9" s="22">
        <v>16</v>
      </c>
      <c r="F9" s="22">
        <v>10</v>
      </c>
      <c r="G9" s="22">
        <v>10</v>
      </c>
      <c r="H9" s="25">
        <f t="shared" si="0"/>
        <v>36</v>
      </c>
    </row>
    <row r="10" spans="1:16" x14ac:dyDescent="0.25">
      <c r="A10" s="36" t="s">
        <v>30</v>
      </c>
      <c r="B10" s="36"/>
      <c r="C10" s="36"/>
      <c r="D10" s="22">
        <v>0</v>
      </c>
      <c r="E10" s="22">
        <v>20</v>
      </c>
      <c r="F10" s="22">
        <v>6</v>
      </c>
      <c r="G10" s="22">
        <v>8</v>
      </c>
      <c r="H10" s="25">
        <f t="shared" si="0"/>
        <v>34</v>
      </c>
    </row>
    <row r="11" spans="1:16" x14ac:dyDescent="0.25">
      <c r="A11" s="36" t="s">
        <v>31</v>
      </c>
      <c r="B11" s="36"/>
      <c r="C11" s="36"/>
      <c r="D11" s="22">
        <v>0</v>
      </c>
      <c r="E11" s="22">
        <v>16</v>
      </c>
      <c r="F11" s="22">
        <v>6</v>
      </c>
      <c r="G11" s="22">
        <v>8</v>
      </c>
      <c r="H11" s="25">
        <f t="shared" si="0"/>
        <v>30</v>
      </c>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workbookViewId="0">
      <selection activeCell="O26" sqref="O26"/>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22">
        <v>0</v>
      </c>
      <c r="E4" s="22">
        <v>5.6</v>
      </c>
      <c r="F4" s="22">
        <v>5</v>
      </c>
      <c r="G4" s="22">
        <v>5</v>
      </c>
      <c r="H4" s="25">
        <f>SUM(D4:G4)</f>
        <v>15.6</v>
      </c>
    </row>
    <row r="5" spans="1:16" x14ac:dyDescent="0.25">
      <c r="A5" s="36" t="s">
        <v>25</v>
      </c>
      <c r="B5" s="36"/>
      <c r="C5" s="36"/>
      <c r="D5" s="22">
        <v>0</v>
      </c>
      <c r="E5" s="22">
        <v>16.8</v>
      </c>
      <c r="F5" s="22">
        <v>8</v>
      </c>
      <c r="G5" s="22">
        <v>8</v>
      </c>
      <c r="H5" s="25">
        <f t="shared" ref="H5:H11" si="0">SUM(D5:G5)</f>
        <v>32.799999999999997</v>
      </c>
    </row>
    <row r="6" spans="1:16" x14ac:dyDescent="0.25">
      <c r="A6" s="36" t="s">
        <v>26</v>
      </c>
      <c r="B6" s="36"/>
      <c r="C6" s="36"/>
      <c r="D6" s="22">
        <v>0</v>
      </c>
      <c r="E6" s="22">
        <v>17.600000000000001</v>
      </c>
      <c r="F6" s="22">
        <v>7.8</v>
      </c>
      <c r="G6" s="22">
        <v>6.8</v>
      </c>
      <c r="H6" s="25">
        <f t="shared" si="0"/>
        <v>32.200000000000003</v>
      </c>
    </row>
    <row r="7" spans="1:16" x14ac:dyDescent="0.25">
      <c r="A7" s="36" t="s">
        <v>27</v>
      </c>
      <c r="B7" s="36"/>
      <c r="C7" s="36"/>
      <c r="D7" s="22">
        <v>0</v>
      </c>
      <c r="E7" s="22">
        <v>17.600000000000001</v>
      </c>
      <c r="F7" s="22">
        <v>6</v>
      </c>
      <c r="G7" s="22">
        <v>8</v>
      </c>
      <c r="H7" s="25">
        <f t="shared" si="0"/>
        <v>31.6</v>
      </c>
    </row>
    <row r="8" spans="1:16" x14ac:dyDescent="0.25">
      <c r="A8" s="36" t="s">
        <v>28</v>
      </c>
      <c r="B8" s="36"/>
      <c r="C8" s="36"/>
      <c r="D8" s="22">
        <v>0</v>
      </c>
      <c r="E8" s="22">
        <v>10</v>
      </c>
      <c r="F8" s="22">
        <v>6</v>
      </c>
      <c r="G8" s="22">
        <v>6</v>
      </c>
      <c r="H8" s="25">
        <f t="shared" si="0"/>
        <v>22</v>
      </c>
    </row>
    <row r="9" spans="1:16" x14ac:dyDescent="0.25">
      <c r="A9" s="36" t="s">
        <v>29</v>
      </c>
      <c r="B9" s="36"/>
      <c r="C9" s="36"/>
      <c r="D9" s="22">
        <v>0</v>
      </c>
      <c r="E9" s="22">
        <v>16.8</v>
      </c>
      <c r="F9" s="22">
        <v>8</v>
      </c>
      <c r="G9" s="22">
        <v>8</v>
      </c>
      <c r="H9" s="25">
        <f t="shared" si="0"/>
        <v>32.799999999999997</v>
      </c>
    </row>
    <row r="10" spans="1:16" x14ac:dyDescent="0.25">
      <c r="A10" s="36" t="s">
        <v>30</v>
      </c>
      <c r="B10" s="36"/>
      <c r="C10" s="36"/>
      <c r="D10" s="22">
        <v>0</v>
      </c>
      <c r="E10" s="22">
        <v>17.600000000000001</v>
      </c>
      <c r="F10" s="22">
        <v>8</v>
      </c>
      <c r="G10" s="22">
        <v>7</v>
      </c>
      <c r="H10" s="25">
        <f t="shared" si="0"/>
        <v>32.6</v>
      </c>
    </row>
    <row r="11" spans="1:16" x14ac:dyDescent="0.25">
      <c r="A11" s="36" t="s">
        <v>31</v>
      </c>
      <c r="B11" s="36"/>
      <c r="C11" s="36"/>
      <c r="D11" s="22">
        <v>0</v>
      </c>
      <c r="E11" s="22">
        <v>17.2</v>
      </c>
      <c r="F11" s="22">
        <v>7.6</v>
      </c>
      <c r="G11" s="22">
        <v>6.4</v>
      </c>
      <c r="H11" s="25">
        <f t="shared" si="0"/>
        <v>31.199999999999996</v>
      </c>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
  <sheetViews>
    <sheetView workbookViewId="0">
      <selection activeCell="I19" sqref="I19"/>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22">
        <v>0</v>
      </c>
      <c r="E4" s="22">
        <v>4</v>
      </c>
      <c r="F4" s="22">
        <v>5</v>
      </c>
      <c r="G4" s="22">
        <v>6</v>
      </c>
      <c r="H4" s="25">
        <f>SUM(D4:G4)</f>
        <v>15</v>
      </c>
    </row>
    <row r="5" spans="1:16" x14ac:dyDescent="0.25">
      <c r="A5" s="36" t="s">
        <v>25</v>
      </c>
      <c r="B5" s="36"/>
      <c r="C5" s="36"/>
      <c r="D5" s="22">
        <v>0</v>
      </c>
      <c r="E5" s="22">
        <v>14</v>
      </c>
      <c r="F5" s="22">
        <v>7</v>
      </c>
      <c r="G5" s="22">
        <v>8</v>
      </c>
      <c r="H5" s="25">
        <f t="shared" ref="H5:H11" si="0">SUM(D5:G5)</f>
        <v>29</v>
      </c>
    </row>
    <row r="6" spans="1:16" x14ac:dyDescent="0.25">
      <c r="A6" s="36" t="s">
        <v>26</v>
      </c>
      <c r="B6" s="36"/>
      <c r="C6" s="36"/>
      <c r="D6" s="22">
        <v>0</v>
      </c>
      <c r="E6" s="22">
        <v>10</v>
      </c>
      <c r="F6" s="22">
        <v>8</v>
      </c>
      <c r="G6" s="22">
        <v>7</v>
      </c>
      <c r="H6" s="25">
        <f t="shared" si="0"/>
        <v>25</v>
      </c>
    </row>
    <row r="7" spans="1:16" x14ac:dyDescent="0.25">
      <c r="A7" s="36" t="s">
        <v>27</v>
      </c>
      <c r="B7" s="36"/>
      <c r="C7" s="36"/>
      <c r="D7" s="22">
        <v>0</v>
      </c>
      <c r="E7" s="22">
        <v>16</v>
      </c>
      <c r="F7" s="22">
        <v>3</v>
      </c>
      <c r="G7" s="22">
        <v>5</v>
      </c>
      <c r="H7" s="25">
        <f t="shared" si="0"/>
        <v>24</v>
      </c>
    </row>
    <row r="8" spans="1:16" x14ac:dyDescent="0.25">
      <c r="A8" s="36" t="s">
        <v>28</v>
      </c>
      <c r="B8" s="36"/>
      <c r="C8" s="36"/>
      <c r="D8" s="22">
        <v>0</v>
      </c>
      <c r="E8" s="22">
        <v>4</v>
      </c>
      <c r="F8" s="22">
        <v>8</v>
      </c>
      <c r="G8" s="22">
        <v>8</v>
      </c>
      <c r="H8" s="25">
        <f t="shared" si="0"/>
        <v>20</v>
      </c>
    </row>
    <row r="9" spans="1:16" x14ac:dyDescent="0.25">
      <c r="A9" s="36" t="s">
        <v>29</v>
      </c>
      <c r="B9" s="36"/>
      <c r="C9" s="36"/>
      <c r="D9" s="22">
        <v>0</v>
      </c>
      <c r="E9" s="22">
        <v>14</v>
      </c>
      <c r="F9" s="22">
        <v>7</v>
      </c>
      <c r="G9" s="22">
        <v>8.6</v>
      </c>
      <c r="H9" s="25">
        <f t="shared" si="0"/>
        <v>29.6</v>
      </c>
    </row>
    <row r="10" spans="1:16" x14ac:dyDescent="0.25">
      <c r="A10" s="36" t="s">
        <v>30</v>
      </c>
      <c r="B10" s="36"/>
      <c r="C10" s="36"/>
      <c r="D10" s="22">
        <v>0</v>
      </c>
      <c r="E10" s="22">
        <v>18</v>
      </c>
      <c r="F10" s="22">
        <v>7</v>
      </c>
      <c r="G10" s="22">
        <v>7.5</v>
      </c>
      <c r="H10" s="25">
        <f t="shared" si="0"/>
        <v>32.5</v>
      </c>
    </row>
    <row r="11" spans="1:16" x14ac:dyDescent="0.25">
      <c r="A11" s="36" t="s">
        <v>31</v>
      </c>
      <c r="B11" s="36"/>
      <c r="C11" s="36"/>
      <c r="D11" s="22">
        <v>0</v>
      </c>
      <c r="E11" s="22">
        <v>10</v>
      </c>
      <c r="F11" s="22">
        <v>7</v>
      </c>
      <c r="G11" s="22">
        <v>7</v>
      </c>
      <c r="H11" s="25">
        <f t="shared" si="0"/>
        <v>24</v>
      </c>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
  <sheetViews>
    <sheetView workbookViewId="0">
      <selection activeCell="I52" sqref="I52"/>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22">
        <v>0</v>
      </c>
      <c r="E4" s="22">
        <v>8</v>
      </c>
      <c r="F4" s="22">
        <v>4</v>
      </c>
      <c r="G4" s="22">
        <v>4</v>
      </c>
      <c r="H4" s="25">
        <f>SUM(D4:G4)</f>
        <v>16</v>
      </c>
    </row>
    <row r="5" spans="1:16" x14ac:dyDescent="0.25">
      <c r="A5" s="36" t="s">
        <v>25</v>
      </c>
      <c r="B5" s="36"/>
      <c r="C5" s="36"/>
      <c r="D5" s="22">
        <v>0</v>
      </c>
      <c r="E5" s="22">
        <v>12</v>
      </c>
      <c r="F5" s="22">
        <v>6</v>
      </c>
      <c r="G5" s="22">
        <v>6</v>
      </c>
      <c r="H5" s="25">
        <f t="shared" ref="H5:H11" si="0">SUM(D5:G5)</f>
        <v>24</v>
      </c>
    </row>
    <row r="6" spans="1:16" x14ac:dyDescent="0.25">
      <c r="A6" s="36" t="s">
        <v>26</v>
      </c>
      <c r="B6" s="36"/>
      <c r="C6" s="36"/>
      <c r="D6" s="22">
        <v>0</v>
      </c>
      <c r="E6" s="22">
        <v>12</v>
      </c>
      <c r="F6" s="22">
        <v>6</v>
      </c>
      <c r="G6" s="22">
        <v>6</v>
      </c>
      <c r="H6" s="25">
        <f t="shared" si="0"/>
        <v>24</v>
      </c>
    </row>
    <row r="7" spans="1:16" x14ac:dyDescent="0.25">
      <c r="A7" s="36" t="s">
        <v>27</v>
      </c>
      <c r="B7" s="36"/>
      <c r="C7" s="36"/>
      <c r="D7" s="22">
        <v>0</v>
      </c>
      <c r="E7" s="22">
        <v>12</v>
      </c>
      <c r="F7" s="22">
        <v>4</v>
      </c>
      <c r="G7" s="22">
        <v>6</v>
      </c>
      <c r="H7" s="25">
        <f t="shared" si="0"/>
        <v>22</v>
      </c>
    </row>
    <row r="8" spans="1:16" x14ac:dyDescent="0.25">
      <c r="A8" s="36" t="s">
        <v>28</v>
      </c>
      <c r="B8" s="36"/>
      <c r="C8" s="36"/>
      <c r="D8" s="22">
        <v>0</v>
      </c>
      <c r="E8" s="22">
        <v>8</v>
      </c>
      <c r="F8" s="22">
        <v>4</v>
      </c>
      <c r="G8" s="22">
        <v>6</v>
      </c>
      <c r="H8" s="25">
        <f t="shared" si="0"/>
        <v>18</v>
      </c>
    </row>
    <row r="9" spans="1:16" x14ac:dyDescent="0.25">
      <c r="A9" s="36" t="s">
        <v>29</v>
      </c>
      <c r="B9" s="36"/>
      <c r="C9" s="36"/>
      <c r="D9" s="22">
        <v>0</v>
      </c>
      <c r="E9" s="22">
        <v>12</v>
      </c>
      <c r="F9" s="22">
        <v>6</v>
      </c>
      <c r="G9" s="22">
        <v>6</v>
      </c>
      <c r="H9" s="25">
        <f t="shared" si="0"/>
        <v>24</v>
      </c>
    </row>
    <row r="10" spans="1:16" x14ac:dyDescent="0.25">
      <c r="A10" s="36" t="s">
        <v>30</v>
      </c>
      <c r="B10" s="36"/>
      <c r="C10" s="36"/>
      <c r="D10" s="22">
        <v>0</v>
      </c>
      <c r="E10" s="22">
        <v>12</v>
      </c>
      <c r="F10" s="22">
        <v>6</v>
      </c>
      <c r="G10" s="22">
        <v>6</v>
      </c>
      <c r="H10" s="25">
        <f t="shared" si="0"/>
        <v>24</v>
      </c>
    </row>
    <row r="11" spans="1:16" x14ac:dyDescent="0.25">
      <c r="A11" s="36" t="s">
        <v>31</v>
      </c>
      <c r="B11" s="36"/>
      <c r="C11" s="36"/>
      <c r="D11" s="22">
        <v>0</v>
      </c>
      <c r="E11" s="22">
        <v>12</v>
      </c>
      <c r="F11" s="22">
        <v>6</v>
      </c>
      <c r="G11" s="22">
        <v>6</v>
      </c>
      <c r="H11" s="25">
        <f t="shared" si="0"/>
        <v>24</v>
      </c>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1"/>
  <sheetViews>
    <sheetView workbookViewId="0">
      <selection activeCell="R34" sqref="R34"/>
    </sheetView>
  </sheetViews>
  <sheetFormatPr defaultColWidth="9.109375"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22">
        <v>0</v>
      </c>
      <c r="E4" s="22">
        <v>4</v>
      </c>
      <c r="F4" s="22">
        <v>2</v>
      </c>
      <c r="G4" s="22">
        <v>2</v>
      </c>
      <c r="H4" s="25">
        <f>SUM(D4:G4)</f>
        <v>8</v>
      </c>
    </row>
    <row r="5" spans="1:16" x14ac:dyDescent="0.25">
      <c r="A5" s="36" t="s">
        <v>25</v>
      </c>
      <c r="B5" s="36"/>
      <c r="C5" s="36"/>
      <c r="D5" s="22">
        <v>0</v>
      </c>
      <c r="E5" s="22">
        <v>14</v>
      </c>
      <c r="F5" s="22">
        <v>7</v>
      </c>
      <c r="G5" s="22">
        <v>7</v>
      </c>
      <c r="H5" s="25">
        <f t="shared" ref="H5:H11" si="0">SUM(D5:G5)</f>
        <v>28</v>
      </c>
    </row>
    <row r="6" spans="1:16" x14ac:dyDescent="0.25">
      <c r="A6" s="36" t="s">
        <v>26</v>
      </c>
      <c r="B6" s="36"/>
      <c r="C6" s="36"/>
      <c r="D6" s="22">
        <v>0</v>
      </c>
      <c r="E6" s="22">
        <v>12</v>
      </c>
      <c r="F6" s="22">
        <v>6</v>
      </c>
      <c r="G6" s="22">
        <v>6</v>
      </c>
      <c r="H6" s="25">
        <f t="shared" si="0"/>
        <v>24</v>
      </c>
    </row>
    <row r="7" spans="1:16" x14ac:dyDescent="0.25">
      <c r="A7" s="36" t="s">
        <v>27</v>
      </c>
      <c r="B7" s="36"/>
      <c r="C7" s="36"/>
      <c r="D7" s="22">
        <v>0</v>
      </c>
      <c r="E7" s="22">
        <v>10</v>
      </c>
      <c r="F7" s="22">
        <v>4.5999999999999996</v>
      </c>
      <c r="G7" s="22">
        <v>4.5999999999999996</v>
      </c>
      <c r="H7" s="25">
        <f t="shared" si="0"/>
        <v>19.2</v>
      </c>
    </row>
    <row r="8" spans="1:16" x14ac:dyDescent="0.25">
      <c r="A8" s="36" t="s">
        <v>28</v>
      </c>
      <c r="B8" s="36"/>
      <c r="C8" s="36"/>
      <c r="D8" s="22">
        <v>0</v>
      </c>
      <c r="E8" s="22">
        <v>4</v>
      </c>
      <c r="F8" s="22">
        <v>5</v>
      </c>
      <c r="G8" s="22">
        <v>5</v>
      </c>
      <c r="H8" s="25">
        <f t="shared" si="0"/>
        <v>14</v>
      </c>
    </row>
    <row r="9" spans="1:16" x14ac:dyDescent="0.25">
      <c r="A9" s="36" t="s">
        <v>29</v>
      </c>
      <c r="B9" s="36"/>
      <c r="C9" s="36"/>
      <c r="D9" s="22">
        <v>0</v>
      </c>
      <c r="E9" s="22">
        <v>14</v>
      </c>
      <c r="F9" s="22">
        <v>7</v>
      </c>
      <c r="G9" s="22">
        <v>7</v>
      </c>
      <c r="H9" s="25">
        <f t="shared" si="0"/>
        <v>28</v>
      </c>
    </row>
    <row r="10" spans="1:16" x14ac:dyDescent="0.25">
      <c r="A10" s="36" t="s">
        <v>30</v>
      </c>
      <c r="B10" s="36"/>
      <c r="C10" s="36"/>
      <c r="D10" s="22">
        <v>0</v>
      </c>
      <c r="E10" s="22">
        <v>11.2</v>
      </c>
      <c r="F10" s="22">
        <v>6.4</v>
      </c>
      <c r="G10" s="22">
        <v>6.4</v>
      </c>
      <c r="H10" s="25">
        <f t="shared" si="0"/>
        <v>24</v>
      </c>
    </row>
    <row r="11" spans="1:16" x14ac:dyDescent="0.25">
      <c r="A11" s="36" t="s">
        <v>31</v>
      </c>
      <c r="B11" s="36"/>
      <c r="C11" s="36"/>
      <c r="D11" s="22">
        <v>0</v>
      </c>
      <c r="E11" s="22">
        <v>14</v>
      </c>
      <c r="F11" s="22">
        <v>5.6</v>
      </c>
      <c r="G11" s="22">
        <v>5.6</v>
      </c>
      <c r="H11" s="25">
        <f t="shared" si="0"/>
        <v>25.200000000000003</v>
      </c>
    </row>
  </sheetData>
  <mergeCells count="9">
    <mergeCell ref="A9:C9"/>
    <mergeCell ref="A10:C10"/>
    <mergeCell ref="A11:C11"/>
    <mergeCell ref="A3:C3"/>
    <mergeCell ref="A4:C4"/>
    <mergeCell ref="A5:C5"/>
    <mergeCell ref="A6:C6"/>
    <mergeCell ref="A7:C7"/>
    <mergeCell ref="A8: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workbookViewId="0">
      <selection activeCell="D12" sqref="D12"/>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v>0</v>
      </c>
      <c r="E4" s="26">
        <v>7.2</v>
      </c>
      <c r="F4" s="26">
        <v>2</v>
      </c>
      <c r="G4" s="26">
        <v>2</v>
      </c>
      <c r="H4" s="25">
        <f>SUM(D4:G4)</f>
        <v>11.2</v>
      </c>
    </row>
    <row r="5" spans="1:16" x14ac:dyDescent="0.25">
      <c r="A5" s="36" t="s">
        <v>25</v>
      </c>
      <c r="B5" s="36"/>
      <c r="C5" s="36"/>
      <c r="D5">
        <v>0</v>
      </c>
      <c r="E5" s="26">
        <v>17.600000000000001</v>
      </c>
      <c r="F5" s="26">
        <v>7</v>
      </c>
      <c r="G5" s="26">
        <v>10</v>
      </c>
      <c r="H5" s="25">
        <f t="shared" ref="H5:H11" si="0">SUM(D5:G5)</f>
        <v>34.6</v>
      </c>
    </row>
    <row r="6" spans="1:16" x14ac:dyDescent="0.25">
      <c r="A6" s="36" t="s">
        <v>26</v>
      </c>
      <c r="B6" s="36"/>
      <c r="C6" s="36"/>
      <c r="D6">
        <v>0</v>
      </c>
      <c r="E6" s="26">
        <v>14.8</v>
      </c>
      <c r="F6" s="26">
        <v>5</v>
      </c>
      <c r="G6" s="26">
        <v>10</v>
      </c>
      <c r="H6" s="25">
        <f t="shared" si="0"/>
        <v>29.8</v>
      </c>
    </row>
    <row r="7" spans="1:16" x14ac:dyDescent="0.25">
      <c r="A7" s="36" t="s">
        <v>27</v>
      </c>
      <c r="B7" s="36"/>
      <c r="C7" s="36"/>
      <c r="D7">
        <v>0</v>
      </c>
      <c r="E7" s="26">
        <v>15.2</v>
      </c>
      <c r="F7" s="26">
        <v>3</v>
      </c>
      <c r="G7" s="26">
        <v>2</v>
      </c>
      <c r="H7" s="25">
        <f t="shared" si="0"/>
        <v>20.2</v>
      </c>
    </row>
    <row r="8" spans="1:16" x14ac:dyDescent="0.25">
      <c r="A8" s="36" t="s">
        <v>28</v>
      </c>
      <c r="B8" s="36"/>
      <c r="C8" s="36"/>
      <c r="D8">
        <v>0</v>
      </c>
      <c r="E8" s="26">
        <v>5.6</v>
      </c>
      <c r="F8" s="26">
        <v>3</v>
      </c>
      <c r="G8" s="26">
        <v>2</v>
      </c>
      <c r="H8" s="25">
        <f t="shared" si="0"/>
        <v>10.6</v>
      </c>
    </row>
    <row r="9" spans="1:16" x14ac:dyDescent="0.25">
      <c r="A9" s="36" t="s">
        <v>29</v>
      </c>
      <c r="B9" s="36"/>
      <c r="C9" s="36"/>
      <c r="D9">
        <v>0</v>
      </c>
      <c r="E9" s="26">
        <v>17.600000000000001</v>
      </c>
      <c r="F9" s="26">
        <v>9</v>
      </c>
      <c r="G9" s="26">
        <v>10</v>
      </c>
      <c r="H9" s="25">
        <f t="shared" si="0"/>
        <v>36.6</v>
      </c>
    </row>
    <row r="10" spans="1:16" x14ac:dyDescent="0.25">
      <c r="A10" s="36" t="s">
        <v>30</v>
      </c>
      <c r="B10" s="36"/>
      <c r="C10" s="36"/>
      <c r="D10">
        <v>0</v>
      </c>
      <c r="E10" s="26">
        <v>15.2</v>
      </c>
      <c r="F10" s="26">
        <v>7</v>
      </c>
      <c r="G10" s="26">
        <v>10</v>
      </c>
      <c r="H10" s="25">
        <f t="shared" si="0"/>
        <v>32.200000000000003</v>
      </c>
    </row>
    <row r="11" spans="1:16" x14ac:dyDescent="0.25">
      <c r="A11" s="36" t="s">
        <v>31</v>
      </c>
      <c r="B11" s="36"/>
      <c r="C11" s="36"/>
      <c r="D11">
        <v>0</v>
      </c>
      <c r="E11" s="26">
        <v>16.8</v>
      </c>
      <c r="F11" s="26">
        <v>4</v>
      </c>
      <c r="G11" s="26">
        <v>10</v>
      </c>
      <c r="H11" s="25">
        <f t="shared" si="0"/>
        <v>30.8</v>
      </c>
    </row>
    <row r="15" spans="1:16" x14ac:dyDescent="0.25">
      <c r="D15" s="26"/>
    </row>
    <row r="16" spans="1:16" x14ac:dyDescent="0.25">
      <c r="D16" s="26"/>
    </row>
    <row r="17" spans="4:4" x14ac:dyDescent="0.25">
      <c r="D17" s="26"/>
    </row>
    <row r="18" spans="4:4" x14ac:dyDescent="0.25">
      <c r="D18" s="26"/>
    </row>
    <row r="19" spans="4:4" x14ac:dyDescent="0.25">
      <c r="D19" s="26"/>
    </row>
    <row r="20" spans="4:4" x14ac:dyDescent="0.25">
      <c r="D20" s="26"/>
    </row>
    <row r="21" spans="4:4" x14ac:dyDescent="0.25">
      <c r="D21" s="26"/>
    </row>
    <row r="22" spans="4:4" x14ac:dyDescent="0.25">
      <c r="D22" s="26"/>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11"/>
  <sheetViews>
    <sheetView workbookViewId="0">
      <selection activeCell="E14" sqref="E14"/>
    </sheetView>
  </sheetViews>
  <sheetFormatPr defaultRowHeight="13.2" x14ac:dyDescent="0.25"/>
  <sheetData>
    <row r="1" spans="1:16" ht="15.6" x14ac:dyDescent="0.3">
      <c r="A1" s="4" t="s">
        <v>0</v>
      </c>
      <c r="B1" s="3"/>
      <c r="C1" s="3"/>
      <c r="D1" s="3"/>
      <c r="E1" s="1"/>
      <c r="F1" s="1"/>
      <c r="G1" s="1"/>
      <c r="H1" s="1"/>
      <c r="I1" s="1"/>
      <c r="J1" s="1"/>
    </row>
    <row r="2" spans="1:16" ht="15.6" x14ac:dyDescent="0.3">
      <c r="A2" s="1"/>
    </row>
    <row r="3" spans="1:16" x14ac:dyDescent="0.25">
      <c r="A3" s="35"/>
      <c r="B3" s="35"/>
      <c r="C3" s="35"/>
      <c r="D3" s="23" t="s">
        <v>9</v>
      </c>
      <c r="E3" s="23" t="s">
        <v>10</v>
      </c>
      <c r="F3" s="23" t="s">
        <v>11</v>
      </c>
      <c r="G3" s="23" t="s">
        <v>12</v>
      </c>
      <c r="H3" s="24" t="s">
        <v>13</v>
      </c>
      <c r="I3" s="2"/>
      <c r="J3" s="2"/>
      <c r="K3" s="2"/>
      <c r="L3" s="2"/>
      <c r="M3" s="2"/>
      <c r="N3" s="2"/>
      <c r="O3" s="2"/>
      <c r="P3" s="2"/>
    </row>
    <row r="4" spans="1:16" x14ac:dyDescent="0.25">
      <c r="A4" s="36" t="s">
        <v>24</v>
      </c>
      <c r="B4" s="36"/>
      <c r="C4" s="36"/>
      <c r="D4" s="34">
        <v>12</v>
      </c>
      <c r="E4" s="22">
        <v>8</v>
      </c>
      <c r="F4" s="22">
        <v>2</v>
      </c>
      <c r="G4" s="22">
        <v>2</v>
      </c>
      <c r="H4" s="25">
        <f>SUM(E4:G4)</f>
        <v>12</v>
      </c>
    </row>
    <row r="5" spans="1:16" x14ac:dyDescent="0.25">
      <c r="A5" s="36" t="s">
        <v>25</v>
      </c>
      <c r="B5" s="36"/>
      <c r="C5" s="36"/>
      <c r="D5" s="34">
        <v>43.68</v>
      </c>
      <c r="E5" s="22">
        <v>18</v>
      </c>
      <c r="F5" s="22">
        <v>8</v>
      </c>
      <c r="G5" s="22">
        <v>9</v>
      </c>
      <c r="H5" s="25">
        <f t="shared" ref="H5:H11" si="0">SUM(E5:G5)</f>
        <v>35</v>
      </c>
    </row>
    <row r="6" spans="1:16" x14ac:dyDescent="0.25">
      <c r="A6" s="36" t="s">
        <v>26</v>
      </c>
      <c r="B6" s="36"/>
      <c r="C6" s="36"/>
      <c r="D6" s="34">
        <v>23.64</v>
      </c>
      <c r="E6" s="22">
        <v>14</v>
      </c>
      <c r="F6" s="22">
        <v>6</v>
      </c>
      <c r="G6" s="22">
        <v>9</v>
      </c>
      <c r="H6" s="25">
        <f t="shared" si="0"/>
        <v>29</v>
      </c>
    </row>
    <row r="7" spans="1:16" x14ac:dyDescent="0.25">
      <c r="A7" s="36" t="s">
        <v>27</v>
      </c>
      <c r="B7" s="36"/>
      <c r="C7" s="36"/>
      <c r="D7" s="34">
        <v>12</v>
      </c>
      <c r="E7" s="22">
        <v>12</v>
      </c>
      <c r="F7" s="22">
        <v>2</v>
      </c>
      <c r="G7" s="22">
        <v>2</v>
      </c>
      <c r="H7" s="25">
        <f t="shared" si="0"/>
        <v>16</v>
      </c>
    </row>
    <row r="8" spans="1:16" x14ac:dyDescent="0.25">
      <c r="A8" s="36" t="s">
        <v>28</v>
      </c>
      <c r="B8" s="36"/>
      <c r="C8" s="36"/>
      <c r="D8" s="34">
        <v>12</v>
      </c>
      <c r="E8" s="22">
        <v>4</v>
      </c>
      <c r="F8" s="22">
        <v>2</v>
      </c>
      <c r="G8" s="22">
        <v>2</v>
      </c>
      <c r="H8" s="25">
        <f t="shared" si="0"/>
        <v>8</v>
      </c>
    </row>
    <row r="9" spans="1:16" x14ac:dyDescent="0.25">
      <c r="A9" s="36" t="s">
        <v>29</v>
      </c>
      <c r="B9" s="36"/>
      <c r="C9" s="36"/>
      <c r="D9" s="34">
        <v>60</v>
      </c>
      <c r="E9" s="22">
        <v>18</v>
      </c>
      <c r="F9" s="22">
        <v>9</v>
      </c>
      <c r="G9" s="22">
        <v>9</v>
      </c>
      <c r="H9" s="25">
        <f t="shared" si="0"/>
        <v>36</v>
      </c>
    </row>
    <row r="10" spans="1:16" x14ac:dyDescent="0.25">
      <c r="A10" s="36" t="s">
        <v>30</v>
      </c>
      <c r="B10" s="36"/>
      <c r="C10" s="36"/>
      <c r="D10" s="34">
        <v>32.76</v>
      </c>
      <c r="E10" s="22">
        <v>14</v>
      </c>
      <c r="F10" s="22">
        <v>8</v>
      </c>
      <c r="G10" s="22">
        <v>9</v>
      </c>
      <c r="H10" s="25">
        <f t="shared" si="0"/>
        <v>31</v>
      </c>
    </row>
    <row r="11" spans="1:16" x14ac:dyDescent="0.25">
      <c r="A11" s="36" t="s">
        <v>31</v>
      </c>
      <c r="B11" s="36"/>
      <c r="C11" s="36"/>
      <c r="D11" s="34">
        <v>39.96</v>
      </c>
      <c r="E11" s="22">
        <v>16</v>
      </c>
      <c r="F11" s="22">
        <v>4</v>
      </c>
      <c r="G11" s="22">
        <v>9</v>
      </c>
      <c r="H11" s="25">
        <f t="shared" si="0"/>
        <v>29</v>
      </c>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0"/>
  <sheetViews>
    <sheetView tabSelected="1" workbookViewId="0">
      <selection activeCell="A16" sqref="A16"/>
    </sheetView>
  </sheetViews>
  <sheetFormatPr defaultColWidth="9.109375" defaultRowHeight="15" x14ac:dyDescent="0.25"/>
  <cols>
    <col min="1" max="1" width="33" style="8" customWidth="1"/>
    <col min="2" max="10" width="7.6640625" style="8" customWidth="1"/>
    <col min="11" max="12" width="7.5546875" style="8" customWidth="1"/>
    <col min="13" max="13" width="8.109375" style="8" customWidth="1"/>
    <col min="14" max="15" width="7.6640625" style="8" customWidth="1"/>
    <col min="16" max="16384" width="9.109375" style="8"/>
  </cols>
  <sheetData>
    <row r="1" spans="1:25" ht="15.6" x14ac:dyDescent="0.3">
      <c r="A1" s="5" t="s">
        <v>14</v>
      </c>
      <c r="B1" s="6"/>
      <c r="C1" s="5"/>
      <c r="D1" s="5"/>
      <c r="E1" s="5"/>
      <c r="F1" s="5"/>
      <c r="G1" s="5"/>
      <c r="H1" s="5"/>
      <c r="I1" s="5"/>
      <c r="J1" s="5"/>
      <c r="K1" s="5"/>
      <c r="L1" s="7"/>
      <c r="M1" s="7"/>
    </row>
    <row r="2" spans="1:25" ht="6" customHeight="1" x14ac:dyDescent="0.3">
      <c r="A2" s="5"/>
      <c r="B2" s="6"/>
      <c r="C2" s="5"/>
      <c r="D2" s="5"/>
      <c r="E2" s="5"/>
      <c r="F2" s="5"/>
      <c r="G2" s="5"/>
      <c r="H2" s="5"/>
      <c r="I2" s="5"/>
      <c r="J2" s="5"/>
      <c r="K2" s="5"/>
      <c r="L2" s="7"/>
      <c r="M2" s="7"/>
    </row>
    <row r="3" spans="1:25" ht="15.6" x14ac:dyDescent="0.3">
      <c r="A3" s="38" t="s">
        <v>33</v>
      </c>
      <c r="B3" s="38"/>
      <c r="C3" s="38"/>
      <c r="D3" s="38"/>
      <c r="E3" s="38"/>
      <c r="F3" s="38"/>
      <c r="G3" s="38"/>
      <c r="H3" s="38"/>
      <c r="I3" s="38"/>
      <c r="J3" s="38"/>
      <c r="K3" s="38"/>
      <c r="L3" s="39"/>
      <c r="M3" s="39"/>
      <c r="N3" s="39"/>
      <c r="O3" s="39"/>
      <c r="P3" s="39"/>
      <c r="Q3" s="39"/>
      <c r="R3" s="39"/>
    </row>
    <row r="4" spans="1:25" x14ac:dyDescent="0.25">
      <c r="A4" s="6"/>
      <c r="B4" s="6"/>
      <c r="C4" s="6"/>
      <c r="D4" s="6"/>
      <c r="E4" s="6"/>
      <c r="F4" s="6"/>
      <c r="G4" s="6"/>
      <c r="H4" s="6"/>
      <c r="I4" s="6"/>
      <c r="J4" s="6"/>
      <c r="K4" s="6"/>
    </row>
    <row r="5" spans="1:25" ht="15.6" x14ac:dyDescent="0.3">
      <c r="J5" s="37" t="s">
        <v>20</v>
      </c>
      <c r="K5" s="37"/>
      <c r="L5" s="7"/>
      <c r="M5" s="7"/>
      <c r="N5" s="37" t="s">
        <v>21</v>
      </c>
      <c r="O5" s="37"/>
      <c r="P5" s="7"/>
      <c r="Q5" s="37" t="s">
        <v>22</v>
      </c>
      <c r="R5" s="37"/>
    </row>
    <row r="6" spans="1:25" s="12" customFormat="1" ht="135" customHeight="1" x14ac:dyDescent="0.25">
      <c r="A6" s="9"/>
      <c r="B6" s="10" t="s">
        <v>2</v>
      </c>
      <c r="C6" s="10" t="s">
        <v>3</v>
      </c>
      <c r="D6" s="10" t="s">
        <v>4</v>
      </c>
      <c r="E6" s="10" t="s">
        <v>5</v>
      </c>
      <c r="F6" s="10" t="s">
        <v>6</v>
      </c>
      <c r="G6" s="10" t="s">
        <v>7</v>
      </c>
      <c r="H6" s="10" t="s">
        <v>8</v>
      </c>
      <c r="I6" s="11" t="s">
        <v>32</v>
      </c>
      <c r="J6" s="10" t="s">
        <v>15</v>
      </c>
      <c r="K6" s="19" t="s">
        <v>16</v>
      </c>
      <c r="M6" s="11" t="str">
        <f>I6</f>
        <v>Evaluator 8</v>
      </c>
      <c r="N6" s="10" t="s">
        <v>18</v>
      </c>
      <c r="O6" s="19" t="s">
        <v>17</v>
      </c>
      <c r="Q6" s="10" t="s">
        <v>1</v>
      </c>
      <c r="R6" s="19" t="s">
        <v>19</v>
      </c>
    </row>
    <row r="7" spans="1:25" ht="16.5" customHeight="1" x14ac:dyDescent="0.25">
      <c r="A7" s="17" t="str">
        <f>'8'!A4:C4</f>
        <v>Calpine</v>
      </c>
      <c r="B7" s="13">
        <f>'1'!H4</f>
        <v>14.4</v>
      </c>
      <c r="C7" s="13">
        <f>'2'!H4</f>
        <v>18</v>
      </c>
      <c r="D7" s="13">
        <f>'3'!H4</f>
        <v>15.6</v>
      </c>
      <c r="E7" s="13">
        <f>'4'!H4</f>
        <v>15</v>
      </c>
      <c r="F7" s="13">
        <f>'5'!H4</f>
        <v>16</v>
      </c>
      <c r="G7" s="33">
        <f>'6'!H4</f>
        <v>8</v>
      </c>
      <c r="H7" s="13">
        <f>'7'!H4</f>
        <v>11.2</v>
      </c>
      <c r="I7" s="14">
        <f>'8'!H4</f>
        <v>12</v>
      </c>
      <c r="J7" s="13">
        <f>AVERAGE(B7:I7)</f>
        <v>13.775</v>
      </c>
      <c r="K7" s="20">
        <f>RANK(J7,$J$7:$J$14,0)</f>
        <v>8</v>
      </c>
      <c r="M7" s="15">
        <f>'8'!D4</f>
        <v>12</v>
      </c>
      <c r="N7" s="13">
        <f>AVERAGE(M7)</f>
        <v>12</v>
      </c>
      <c r="O7" s="20">
        <f>RANK(N7,$N$7:$N$14,0)</f>
        <v>6</v>
      </c>
      <c r="Q7" s="16">
        <f>J7+N7</f>
        <v>25.774999999999999</v>
      </c>
      <c r="R7" s="20">
        <f>RANK(Q7,$Q$7:$Q$14,0)</f>
        <v>8</v>
      </c>
      <c r="U7" s="12"/>
      <c r="V7" s="12"/>
      <c r="W7" s="12"/>
      <c r="X7" s="12"/>
      <c r="Y7" s="12"/>
    </row>
    <row r="8" spans="1:25" ht="16.5" customHeight="1" x14ac:dyDescent="0.25">
      <c r="A8" s="29" t="str">
        <f>'8'!A5:C5</f>
        <v>Direct Energy</v>
      </c>
      <c r="B8" s="21">
        <f>'1'!H5</f>
        <v>25</v>
      </c>
      <c r="C8" s="21">
        <f>'2'!H5</f>
        <v>36</v>
      </c>
      <c r="D8" s="21">
        <f>'3'!H5</f>
        <v>32.799999999999997</v>
      </c>
      <c r="E8" s="21">
        <f>'4'!H5</f>
        <v>29</v>
      </c>
      <c r="F8" s="21">
        <f>'5'!H5</f>
        <v>24</v>
      </c>
      <c r="G8" s="21">
        <f>'6'!H5</f>
        <v>28</v>
      </c>
      <c r="H8" s="21">
        <f>'7'!H5</f>
        <v>34.6</v>
      </c>
      <c r="I8" s="32">
        <f>'8'!H5</f>
        <v>35</v>
      </c>
      <c r="J8" s="21">
        <f t="shared" ref="J8:J14" si="0">AVERAGE(B8:I8)</f>
        <v>30.55</v>
      </c>
      <c r="K8" s="30">
        <f t="shared" ref="K8:K14" si="1">RANK(J8,$J$7:$J$14,0)</f>
        <v>2</v>
      </c>
      <c r="L8" s="28"/>
      <c r="M8" s="31">
        <f>'8'!D5</f>
        <v>43.68</v>
      </c>
      <c r="N8" s="21">
        <f t="shared" ref="N8:N14" si="2">AVERAGE(M8)</f>
        <v>43.68</v>
      </c>
      <c r="O8" s="30">
        <f t="shared" ref="O8:O14" si="3">RANK(N8,$N$7:$N$14,0)</f>
        <v>2</v>
      </c>
      <c r="P8" s="28"/>
      <c r="Q8" s="27">
        <f t="shared" ref="Q8:Q14" si="4">J8+N8</f>
        <v>74.23</v>
      </c>
      <c r="R8" s="30">
        <f t="shared" ref="R8:R14" si="5">RANK(Q8,$Q$7:$Q$14,0)</f>
        <v>2</v>
      </c>
    </row>
    <row r="9" spans="1:25" ht="16.5" customHeight="1" x14ac:dyDescent="0.25">
      <c r="A9" s="17" t="str">
        <f>'8'!A6:C6</f>
        <v>Engie</v>
      </c>
      <c r="B9" s="13">
        <f>'1'!H6</f>
        <v>26</v>
      </c>
      <c r="C9" s="13">
        <f>'2'!H6</f>
        <v>28</v>
      </c>
      <c r="D9" s="13">
        <f>'3'!H6</f>
        <v>32.200000000000003</v>
      </c>
      <c r="E9" s="13">
        <f>'4'!H6</f>
        <v>25</v>
      </c>
      <c r="F9" s="13">
        <f>'5'!H6</f>
        <v>24</v>
      </c>
      <c r="G9" s="33">
        <f>'6'!H6</f>
        <v>24</v>
      </c>
      <c r="H9" s="13">
        <f>'7'!H6</f>
        <v>29.8</v>
      </c>
      <c r="I9" s="14">
        <f>'8'!H6</f>
        <v>29</v>
      </c>
      <c r="J9" s="13">
        <f t="shared" si="0"/>
        <v>27.25</v>
      </c>
      <c r="K9" s="20">
        <f t="shared" si="1"/>
        <v>4</v>
      </c>
      <c r="M9" s="15">
        <f>'8'!D6</f>
        <v>23.64</v>
      </c>
      <c r="N9" s="13">
        <f t="shared" si="2"/>
        <v>23.64</v>
      </c>
      <c r="O9" s="20">
        <f t="shared" si="3"/>
        <v>5</v>
      </c>
      <c r="Q9" s="16">
        <f t="shared" si="4"/>
        <v>50.89</v>
      </c>
      <c r="R9" s="20">
        <f t="shared" si="5"/>
        <v>5</v>
      </c>
    </row>
    <row r="10" spans="1:25" x14ac:dyDescent="0.25">
      <c r="A10" s="17" t="str">
        <f>'8'!A7:C7</f>
        <v>MidAmerican Energy Services</v>
      </c>
      <c r="B10" s="13">
        <f>'1'!H7</f>
        <v>25.8</v>
      </c>
      <c r="C10" s="13">
        <f>'2'!H7</f>
        <v>32</v>
      </c>
      <c r="D10" s="13">
        <f>'3'!H7</f>
        <v>31.6</v>
      </c>
      <c r="E10" s="13">
        <f>'4'!H7</f>
        <v>24</v>
      </c>
      <c r="F10" s="13">
        <f>'5'!H7</f>
        <v>22</v>
      </c>
      <c r="G10" s="33">
        <f>'6'!H7</f>
        <v>19.2</v>
      </c>
      <c r="H10" s="13">
        <f>'7'!H7</f>
        <v>20.2</v>
      </c>
      <c r="I10" s="14">
        <f>'8'!H7</f>
        <v>16</v>
      </c>
      <c r="J10" s="13">
        <f t="shared" si="0"/>
        <v>23.849999999999998</v>
      </c>
      <c r="K10" s="20">
        <f t="shared" si="1"/>
        <v>6</v>
      </c>
      <c r="M10" s="15">
        <f>'8'!D7</f>
        <v>12</v>
      </c>
      <c r="N10" s="13">
        <f t="shared" si="2"/>
        <v>12</v>
      </c>
      <c r="O10" s="20">
        <f t="shared" si="3"/>
        <v>6</v>
      </c>
      <c r="Q10" s="16">
        <f t="shared" si="4"/>
        <v>35.849999999999994</v>
      </c>
      <c r="R10" s="20">
        <f t="shared" si="5"/>
        <v>6</v>
      </c>
    </row>
    <row r="11" spans="1:25" x14ac:dyDescent="0.25">
      <c r="A11" s="17" t="str">
        <f>'8'!A8:C8</f>
        <v>Rave Energy</v>
      </c>
      <c r="B11" s="13">
        <f>'1'!H8</f>
        <v>10.4</v>
      </c>
      <c r="C11" s="13">
        <f>'2'!H8</f>
        <v>20</v>
      </c>
      <c r="D11" s="13">
        <f>'3'!H8</f>
        <v>22</v>
      </c>
      <c r="E11" s="13">
        <f>'4'!H8</f>
        <v>20</v>
      </c>
      <c r="F11" s="13">
        <f>'5'!H8</f>
        <v>18</v>
      </c>
      <c r="G11" s="33">
        <f>'6'!H8</f>
        <v>14</v>
      </c>
      <c r="H11" s="13">
        <f>'7'!H8</f>
        <v>10.6</v>
      </c>
      <c r="I11" s="14">
        <f>'8'!H8</f>
        <v>8</v>
      </c>
      <c r="J11" s="13">
        <f t="shared" si="0"/>
        <v>15.375</v>
      </c>
      <c r="K11" s="20">
        <f t="shared" si="1"/>
        <v>7</v>
      </c>
      <c r="M11" s="15">
        <f>'8'!D8</f>
        <v>12</v>
      </c>
      <c r="N11" s="13">
        <f t="shared" si="2"/>
        <v>12</v>
      </c>
      <c r="O11" s="20">
        <f t="shared" si="3"/>
        <v>6</v>
      </c>
      <c r="Q11" s="16">
        <f t="shared" si="4"/>
        <v>27.375</v>
      </c>
      <c r="R11" s="20">
        <f t="shared" si="5"/>
        <v>7</v>
      </c>
    </row>
    <row r="12" spans="1:25" x14ac:dyDescent="0.25">
      <c r="A12" s="29" t="str">
        <f>'8'!A9:C9</f>
        <v>Reliant</v>
      </c>
      <c r="B12" s="21">
        <f>'1'!H9</f>
        <v>25</v>
      </c>
      <c r="C12" s="21">
        <f>'2'!H9</f>
        <v>36</v>
      </c>
      <c r="D12" s="21">
        <f>'3'!H9</f>
        <v>32.799999999999997</v>
      </c>
      <c r="E12" s="21">
        <f>'4'!H9</f>
        <v>29.6</v>
      </c>
      <c r="F12" s="21">
        <f>'5'!H9</f>
        <v>24</v>
      </c>
      <c r="G12" s="21">
        <f>'6'!H9</f>
        <v>28</v>
      </c>
      <c r="H12" s="21">
        <f>'7'!H9</f>
        <v>36.6</v>
      </c>
      <c r="I12" s="32">
        <f>'8'!H9</f>
        <v>36</v>
      </c>
      <c r="J12" s="21">
        <f t="shared" si="0"/>
        <v>31</v>
      </c>
      <c r="K12" s="30">
        <f t="shared" si="1"/>
        <v>1</v>
      </c>
      <c r="L12" s="28"/>
      <c r="M12" s="31">
        <f>'8'!D9</f>
        <v>60</v>
      </c>
      <c r="N12" s="21">
        <f t="shared" si="2"/>
        <v>60</v>
      </c>
      <c r="O12" s="30">
        <f t="shared" si="3"/>
        <v>1</v>
      </c>
      <c r="P12" s="28"/>
      <c r="Q12" s="27">
        <f t="shared" si="4"/>
        <v>91</v>
      </c>
      <c r="R12" s="30">
        <f t="shared" si="5"/>
        <v>1</v>
      </c>
    </row>
    <row r="13" spans="1:25" x14ac:dyDescent="0.25">
      <c r="A13" s="17" t="str">
        <f>'8'!A10:C10</f>
        <v>Shell Energy Solutions MP2</v>
      </c>
      <c r="B13" s="13">
        <f>'1'!H10</f>
        <v>32.4</v>
      </c>
      <c r="C13" s="13">
        <f>'2'!H10</f>
        <v>34</v>
      </c>
      <c r="D13" s="13">
        <f>'3'!H10</f>
        <v>32.6</v>
      </c>
      <c r="E13" s="13">
        <f>'4'!H10</f>
        <v>32.5</v>
      </c>
      <c r="F13" s="13">
        <f>'5'!H10</f>
        <v>24</v>
      </c>
      <c r="G13" s="33">
        <f>'6'!H10</f>
        <v>24</v>
      </c>
      <c r="H13" s="13">
        <f>'7'!H10</f>
        <v>32.200000000000003</v>
      </c>
      <c r="I13" s="14">
        <f>'8'!H10</f>
        <v>31</v>
      </c>
      <c r="J13" s="13">
        <f t="shared" si="0"/>
        <v>30.337499999999999</v>
      </c>
      <c r="K13" s="20">
        <f t="shared" si="1"/>
        <v>3</v>
      </c>
      <c r="M13" s="15">
        <f>'8'!D10</f>
        <v>32.76</v>
      </c>
      <c r="N13" s="13">
        <f t="shared" si="2"/>
        <v>32.76</v>
      </c>
      <c r="O13" s="20">
        <f t="shared" si="3"/>
        <v>4</v>
      </c>
      <c r="Q13" s="16">
        <f t="shared" si="4"/>
        <v>63.097499999999997</v>
      </c>
      <c r="R13" s="20">
        <f t="shared" si="5"/>
        <v>4</v>
      </c>
    </row>
    <row r="14" spans="1:25" x14ac:dyDescent="0.25">
      <c r="A14" s="29" t="str">
        <f>'8'!A11:C11</f>
        <v>TXU</v>
      </c>
      <c r="B14" s="21">
        <f>'1'!H11</f>
        <v>20.399999999999999</v>
      </c>
      <c r="C14" s="21">
        <f>'2'!H11</f>
        <v>30</v>
      </c>
      <c r="D14" s="21">
        <f>'3'!H11</f>
        <v>31.199999999999996</v>
      </c>
      <c r="E14" s="21">
        <f>'4'!H11</f>
        <v>24</v>
      </c>
      <c r="F14" s="21">
        <f>'5'!H11</f>
        <v>24</v>
      </c>
      <c r="G14" s="21">
        <f>'6'!H11</f>
        <v>25.200000000000003</v>
      </c>
      <c r="H14" s="21">
        <f>'7'!H11</f>
        <v>30.8</v>
      </c>
      <c r="I14" s="32">
        <f>'8'!H11</f>
        <v>29</v>
      </c>
      <c r="J14" s="21">
        <f t="shared" si="0"/>
        <v>26.825000000000003</v>
      </c>
      <c r="K14" s="30">
        <f t="shared" si="1"/>
        <v>5</v>
      </c>
      <c r="L14" s="28"/>
      <c r="M14" s="31">
        <f>'8'!D11</f>
        <v>39.96</v>
      </c>
      <c r="N14" s="21">
        <f t="shared" si="2"/>
        <v>39.96</v>
      </c>
      <c r="O14" s="30">
        <f t="shared" si="3"/>
        <v>3</v>
      </c>
      <c r="P14" s="28"/>
      <c r="Q14" s="27">
        <f t="shared" si="4"/>
        <v>66.784999999999997</v>
      </c>
      <c r="R14" s="30">
        <f t="shared" si="5"/>
        <v>3</v>
      </c>
    </row>
    <row r="29" spans="1:1" x14ac:dyDescent="0.25">
      <c r="A29" s="18" t="s">
        <v>23</v>
      </c>
    </row>
    <row r="30" spans="1:1" x14ac:dyDescent="0.25">
      <c r="A30" s="18"/>
    </row>
  </sheetData>
  <mergeCells count="5">
    <mergeCell ref="Q5:R5"/>
    <mergeCell ref="J5:K5"/>
    <mergeCell ref="N5:O5"/>
    <mergeCell ref="A3:K3"/>
    <mergeCell ref="L3:R3"/>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36F6-BE32-4393-A251-AE5552B1158F}">
  <dimension ref="A1:M53"/>
  <sheetViews>
    <sheetView zoomScaleNormal="100" workbookViewId="0">
      <selection activeCell="B13" sqref="B13:D13"/>
    </sheetView>
  </sheetViews>
  <sheetFormatPr defaultColWidth="9.109375" defaultRowHeight="13.2" x14ac:dyDescent="0.25"/>
  <cols>
    <col min="1" max="1" width="24.88671875" style="34" customWidth="1"/>
    <col min="2" max="13" width="9.5546875" style="34" customWidth="1"/>
    <col min="14" max="16384" width="9.109375" style="34"/>
  </cols>
  <sheetData>
    <row r="1" spans="1:13" ht="15.75" customHeight="1" x14ac:dyDescent="0.3">
      <c r="A1" s="40" t="s">
        <v>34</v>
      </c>
      <c r="B1" s="40"/>
      <c r="C1" s="40"/>
      <c r="D1" s="40"/>
      <c r="E1" s="40"/>
      <c r="F1" s="40"/>
      <c r="G1" s="40"/>
      <c r="H1" s="40"/>
      <c r="I1" s="40"/>
      <c r="J1" s="41"/>
    </row>
    <row r="2" spans="1:13" ht="15.6" x14ac:dyDescent="0.3">
      <c r="A2" s="42" t="s">
        <v>35</v>
      </c>
      <c r="B2" s="42"/>
      <c r="C2" s="42"/>
      <c r="D2" s="42"/>
      <c r="E2" s="42"/>
      <c r="F2" s="42"/>
      <c r="G2" s="42"/>
      <c r="H2" s="42"/>
      <c r="I2" s="42"/>
      <c r="J2" s="43"/>
    </row>
    <row r="3" spans="1:13" x14ac:dyDescent="0.25">
      <c r="A3" s="44" t="s">
        <v>36</v>
      </c>
      <c r="B3" s="45"/>
      <c r="C3" s="45"/>
      <c r="D3" s="45"/>
    </row>
    <row r="4" spans="1:13" ht="15" customHeight="1" x14ac:dyDescent="0.25">
      <c r="A4" s="44" t="s">
        <v>37</v>
      </c>
      <c r="B4" s="46" t="s">
        <v>38</v>
      </c>
      <c r="C4" s="46"/>
      <c r="D4" s="46"/>
      <c r="E4" s="47"/>
    </row>
    <row r="5" spans="1:13" ht="20.25" customHeight="1" x14ac:dyDescent="0.3">
      <c r="A5" s="48" t="s">
        <v>39</v>
      </c>
      <c r="B5" s="48"/>
      <c r="C5" s="49"/>
      <c r="D5" s="49"/>
      <c r="E5" s="49"/>
      <c r="F5" s="49"/>
      <c r="G5" s="49"/>
    </row>
    <row r="6" spans="1:13" ht="27" customHeight="1" thickBot="1" x14ac:dyDescent="0.3">
      <c r="A6" s="50"/>
      <c r="B6" s="51" t="s">
        <v>40</v>
      </c>
      <c r="C6" s="51"/>
      <c r="D6" s="51"/>
      <c r="E6" s="51"/>
      <c r="F6" s="51"/>
      <c r="G6" s="51"/>
      <c r="H6" s="51"/>
      <c r="I6" s="51"/>
    </row>
    <row r="7" spans="1:13" ht="20.25" customHeight="1" x14ac:dyDescent="0.3">
      <c r="A7" s="52" t="s">
        <v>41</v>
      </c>
      <c r="B7" s="52"/>
      <c r="C7" s="53"/>
      <c r="D7" s="54"/>
      <c r="E7" s="54"/>
      <c r="F7" s="54"/>
      <c r="G7" s="54"/>
    </row>
    <row r="8" spans="1:13" ht="27" customHeight="1" thickBot="1" x14ac:dyDescent="0.3">
      <c r="A8" s="50"/>
      <c r="B8" s="51" t="s">
        <v>42</v>
      </c>
      <c r="C8" s="51"/>
      <c r="D8" s="51"/>
      <c r="E8" s="51"/>
      <c r="F8" s="51"/>
      <c r="G8" s="51"/>
      <c r="H8" s="51"/>
      <c r="I8" s="51"/>
    </row>
    <row r="9" spans="1:13" ht="15" customHeight="1" x14ac:dyDescent="0.25"/>
    <row r="10" spans="1:13" ht="15" customHeight="1" x14ac:dyDescent="0.25"/>
    <row r="11" spans="1:13" ht="11.25" customHeight="1" thickBot="1" x14ac:dyDescent="0.3"/>
    <row r="12" spans="1:13" s="55" customFormat="1" ht="13.8" thickBot="1" x14ac:dyDescent="0.3">
      <c r="B12" s="56" t="s">
        <v>43</v>
      </c>
      <c r="C12" s="57"/>
      <c r="D12" s="58"/>
      <c r="E12" s="56" t="s">
        <v>44</v>
      </c>
      <c r="F12" s="57"/>
      <c r="G12" s="58"/>
      <c r="H12" s="56" t="s">
        <v>45</v>
      </c>
      <c r="I12" s="57"/>
      <c r="J12" s="58"/>
      <c r="K12" s="56" t="s">
        <v>46</v>
      </c>
      <c r="L12" s="57"/>
      <c r="M12" s="58"/>
    </row>
    <row r="13" spans="1:13" s="55" customFormat="1" ht="121.5" customHeight="1" x14ac:dyDescent="0.25">
      <c r="B13" s="59" t="s">
        <v>53</v>
      </c>
      <c r="C13" s="60"/>
      <c r="D13" s="61"/>
      <c r="E13" s="62" t="s">
        <v>47</v>
      </c>
      <c r="F13" s="60"/>
      <c r="G13" s="61"/>
      <c r="H13" s="62" t="s">
        <v>48</v>
      </c>
      <c r="I13" s="60"/>
      <c r="J13" s="61"/>
      <c r="K13" s="62" t="s">
        <v>49</v>
      </c>
      <c r="L13" s="60"/>
      <c r="M13" s="61"/>
    </row>
    <row r="14" spans="1:13" s="67" customFormat="1" ht="11.25" customHeight="1" x14ac:dyDescent="0.2">
      <c r="A14" s="63"/>
      <c r="B14" s="64" t="s">
        <v>50</v>
      </c>
      <c r="C14" s="65"/>
      <c r="D14" s="66"/>
      <c r="E14" s="64" t="s">
        <v>50</v>
      </c>
      <c r="F14" s="65"/>
      <c r="G14" s="66"/>
      <c r="H14" s="64" t="s">
        <v>50</v>
      </c>
      <c r="I14" s="65"/>
      <c r="J14" s="66"/>
      <c r="K14" s="64" t="s">
        <v>50</v>
      </c>
      <c r="L14" s="65"/>
      <c r="M14" s="66"/>
    </row>
    <row r="15" spans="1:13" s="67" customFormat="1" x14ac:dyDescent="0.25">
      <c r="A15" s="68" t="s">
        <v>24</v>
      </c>
      <c r="B15" s="69"/>
      <c r="C15" s="70"/>
      <c r="D15" s="71"/>
      <c r="E15" s="69"/>
      <c r="F15" s="70"/>
      <c r="G15" s="71"/>
      <c r="H15" s="69"/>
      <c r="I15" s="70"/>
      <c r="J15" s="71"/>
      <c r="K15" s="69"/>
      <c r="L15" s="70"/>
      <c r="M15" s="71"/>
    </row>
    <row r="16" spans="1:13" s="67" customFormat="1" x14ac:dyDescent="0.25">
      <c r="A16" s="72" t="s">
        <v>25</v>
      </c>
      <c r="B16" s="73"/>
      <c r="C16" s="74"/>
      <c r="D16" s="75"/>
      <c r="E16" s="73"/>
      <c r="F16" s="74"/>
      <c r="G16" s="75"/>
      <c r="H16" s="73"/>
      <c r="I16" s="74"/>
      <c r="J16" s="75"/>
      <c r="K16" s="73"/>
      <c r="L16" s="74"/>
      <c r="M16" s="75"/>
    </row>
    <row r="17" spans="1:13" s="67" customFormat="1" x14ac:dyDescent="0.25">
      <c r="A17" s="72" t="s">
        <v>26</v>
      </c>
      <c r="B17" s="73"/>
      <c r="C17" s="74"/>
      <c r="D17" s="75"/>
      <c r="E17" s="73"/>
      <c r="F17" s="74"/>
      <c r="G17" s="75"/>
      <c r="H17" s="73"/>
      <c r="I17" s="74"/>
      <c r="J17" s="75"/>
      <c r="K17" s="73"/>
      <c r="L17" s="74"/>
      <c r="M17" s="75"/>
    </row>
    <row r="18" spans="1:13" s="67" customFormat="1" x14ac:dyDescent="0.25">
      <c r="A18" s="72" t="s">
        <v>27</v>
      </c>
      <c r="B18" s="73"/>
      <c r="C18" s="74"/>
      <c r="D18" s="75"/>
      <c r="E18" s="73"/>
      <c r="F18" s="74"/>
      <c r="G18" s="75"/>
      <c r="H18" s="73"/>
      <c r="I18" s="74"/>
      <c r="J18" s="75"/>
      <c r="K18" s="73"/>
      <c r="L18" s="74"/>
      <c r="M18" s="75"/>
    </row>
    <row r="19" spans="1:13" s="67" customFormat="1" x14ac:dyDescent="0.25">
      <c r="A19" s="72" t="s">
        <v>28</v>
      </c>
      <c r="B19" s="73"/>
      <c r="C19" s="74"/>
      <c r="D19" s="75"/>
      <c r="E19" s="73"/>
      <c r="F19" s="74"/>
      <c r="G19" s="75"/>
      <c r="H19" s="73"/>
      <c r="I19" s="74"/>
      <c r="J19" s="75"/>
      <c r="K19" s="73"/>
      <c r="L19" s="74"/>
      <c r="M19" s="75"/>
    </row>
    <row r="20" spans="1:13" s="67" customFormat="1" x14ac:dyDescent="0.25">
      <c r="A20" s="72" t="s">
        <v>29</v>
      </c>
      <c r="B20" s="73"/>
      <c r="C20" s="74"/>
      <c r="D20" s="75"/>
      <c r="E20" s="73"/>
      <c r="F20" s="74"/>
      <c r="G20" s="75"/>
      <c r="H20" s="73"/>
      <c r="I20" s="74"/>
      <c r="J20" s="75"/>
      <c r="K20" s="73"/>
      <c r="L20" s="74"/>
      <c r="M20" s="75"/>
    </row>
    <row r="21" spans="1:13" s="67" customFormat="1" x14ac:dyDescent="0.25">
      <c r="A21" s="72" t="s">
        <v>30</v>
      </c>
      <c r="B21" s="73"/>
      <c r="C21" s="74"/>
      <c r="D21" s="75"/>
      <c r="E21" s="73"/>
      <c r="F21" s="74"/>
      <c r="G21" s="75"/>
      <c r="H21" s="73"/>
      <c r="I21" s="74"/>
      <c r="J21" s="75"/>
      <c r="K21" s="73"/>
      <c r="L21" s="74"/>
      <c r="M21" s="75"/>
    </row>
    <row r="22" spans="1:13" s="67" customFormat="1" x14ac:dyDescent="0.25">
      <c r="A22" s="72" t="s">
        <v>31</v>
      </c>
      <c r="B22" s="73"/>
      <c r="C22" s="74"/>
      <c r="D22" s="75"/>
      <c r="E22" s="73"/>
      <c r="F22" s="74"/>
      <c r="G22" s="75"/>
      <c r="H22" s="73"/>
      <c r="I22" s="74"/>
      <c r="J22" s="75"/>
      <c r="K22" s="73"/>
      <c r="L22" s="74"/>
      <c r="M22" s="75"/>
    </row>
    <row r="23" spans="1:13" s="77" customFormat="1" ht="7.5" customHeight="1" x14ac:dyDescent="0.25">
      <c r="A23" s="76"/>
      <c r="B23" s="76"/>
      <c r="C23" s="76"/>
      <c r="D23" s="76"/>
      <c r="E23" s="76"/>
      <c r="F23" s="76"/>
      <c r="G23" s="76"/>
      <c r="H23" s="76"/>
      <c r="I23" s="76"/>
      <c r="J23" s="76"/>
      <c r="K23" s="76"/>
      <c r="L23" s="76"/>
      <c r="M23" s="76"/>
    </row>
    <row r="24" spans="1:13" s="78" customFormat="1" ht="6.75" customHeight="1" x14ac:dyDescent="0.25"/>
    <row r="26" spans="1:13" x14ac:dyDescent="0.25">
      <c r="A26" s="79"/>
      <c r="G26" s="80"/>
      <c r="H26" s="80"/>
    </row>
    <row r="27" spans="1:13" x14ac:dyDescent="0.25">
      <c r="A27" s="81" t="s">
        <v>51</v>
      </c>
      <c r="G27" s="80"/>
      <c r="H27" s="80"/>
      <c r="I27" s="80"/>
      <c r="J27" s="80"/>
    </row>
    <row r="28" spans="1:13" ht="14.4" x14ac:dyDescent="0.3">
      <c r="A28" s="82"/>
      <c r="B28" s="82"/>
      <c r="C28" s="83"/>
      <c r="F28" s="82"/>
      <c r="G28" s="80"/>
      <c r="H28" s="80"/>
      <c r="I28" s="80"/>
      <c r="J28" s="80"/>
    </row>
    <row r="29" spans="1:13" ht="14.4" x14ac:dyDescent="0.3">
      <c r="A29" s="82"/>
      <c r="B29" s="82"/>
      <c r="C29" s="83"/>
      <c r="F29" s="82"/>
      <c r="G29" s="80"/>
      <c r="H29" s="80"/>
      <c r="I29" s="80"/>
      <c r="J29" s="80"/>
    </row>
    <row r="30" spans="1:13" ht="14.4" x14ac:dyDescent="0.3">
      <c r="A30" s="82"/>
      <c r="B30" s="82"/>
      <c r="C30" s="83"/>
      <c r="F30" s="82"/>
      <c r="G30" s="80"/>
      <c r="H30" s="80"/>
      <c r="I30" s="80"/>
      <c r="J30" s="80"/>
    </row>
    <row r="31" spans="1:13" ht="14.4" x14ac:dyDescent="0.3">
      <c r="A31" s="82"/>
      <c r="B31" s="82"/>
      <c r="C31" s="83"/>
      <c r="F31" s="82"/>
      <c r="G31" s="80"/>
      <c r="H31" s="80"/>
      <c r="I31" s="80"/>
      <c r="J31" s="80"/>
    </row>
    <row r="32" spans="1:13" ht="14.4" x14ac:dyDescent="0.3">
      <c r="A32" s="82"/>
      <c r="B32" s="82"/>
      <c r="C32" s="83"/>
      <c r="F32" s="82"/>
      <c r="G32" s="80"/>
      <c r="H32" s="80"/>
      <c r="I32" s="80"/>
      <c r="J32" s="80"/>
    </row>
    <row r="33" spans="1:13" ht="14.4" x14ac:dyDescent="0.3">
      <c r="A33" s="82"/>
      <c r="B33" s="82"/>
      <c r="C33" s="83"/>
      <c r="F33" s="82"/>
      <c r="G33" s="80"/>
      <c r="H33" s="80"/>
      <c r="I33" s="80"/>
      <c r="J33" s="80"/>
    </row>
    <row r="34" spans="1:13" ht="14.4" x14ac:dyDescent="0.3">
      <c r="A34" s="82"/>
      <c r="B34" s="82"/>
      <c r="C34" s="83"/>
      <c r="F34" s="82"/>
      <c r="G34" s="80"/>
      <c r="H34" s="80"/>
      <c r="I34" s="80"/>
      <c r="J34" s="80"/>
    </row>
    <row r="35" spans="1:13" ht="14.4" x14ac:dyDescent="0.3">
      <c r="A35" s="82"/>
      <c r="C35" s="83"/>
      <c r="F35" s="82"/>
      <c r="I35" s="80"/>
      <c r="J35" s="80"/>
      <c r="K35" s="80"/>
      <c r="L35" s="80"/>
    </row>
    <row r="36" spans="1:13" x14ac:dyDescent="0.25">
      <c r="I36" s="80"/>
      <c r="J36" s="80"/>
      <c r="K36" s="80"/>
      <c r="L36" s="80"/>
      <c r="M36" s="80"/>
    </row>
    <row r="37" spans="1:13" x14ac:dyDescent="0.25">
      <c r="L37" s="80"/>
      <c r="M37" s="80"/>
    </row>
    <row r="38" spans="1:13" x14ac:dyDescent="0.25">
      <c r="L38" s="80"/>
      <c r="M38" s="80"/>
    </row>
    <row r="39" spans="1:13" x14ac:dyDescent="0.25">
      <c r="L39" s="80"/>
      <c r="M39" s="80"/>
    </row>
    <row r="40" spans="1:13" x14ac:dyDescent="0.25">
      <c r="L40" s="80"/>
      <c r="M40" s="80"/>
    </row>
    <row r="53" spans="1:1" x14ac:dyDescent="0.25">
      <c r="A53" s="84" t="s">
        <v>52</v>
      </c>
    </row>
  </sheetData>
  <mergeCells count="52">
    <mergeCell ref="B21:D21"/>
    <mergeCell ref="E21:G21"/>
    <mergeCell ref="H21:J21"/>
    <mergeCell ref="K21:M21"/>
    <mergeCell ref="B22:D22"/>
    <mergeCell ref="E22:G22"/>
    <mergeCell ref="H22:J22"/>
    <mergeCell ref="K22:M22"/>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8</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Hasan</cp:lastModifiedBy>
  <cp:lastPrinted>2013-06-21T21:40:12Z</cp:lastPrinted>
  <dcterms:created xsi:type="dcterms:W3CDTF">2013-06-21T21:38:22Z</dcterms:created>
  <dcterms:modified xsi:type="dcterms:W3CDTF">2023-03-31T15:35:48Z</dcterms:modified>
</cp:coreProperties>
</file>