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T:\PURCHASING_New\03_Active Procurement\FY2023\Formal Solicitation\RFP730-23049 UH Sugar Land &amp; UH Katy Custodial Services- SELENE CISNEROS\Evaluations\"/>
    </mc:Choice>
  </mc:AlternateContent>
  <xr:revisionPtr revIDLastSave="0" documentId="13_ncr:1_{42CB9205-0E84-43A4-B26A-81D05C6F1EEE}" xr6:coauthVersionLast="47" xr6:coauthVersionMax="47" xr10:uidLastSave="{00000000-0000-0000-0000-000000000000}"/>
  <bookViews>
    <workbookView xWindow="-120" yWindow="-120" windowWidth="25440" windowHeight="15390" activeTab="6" xr2:uid="{00000000-000D-0000-FFFF-FFFF00000000}"/>
  </bookViews>
  <sheets>
    <sheet name="Evaluator 1" sheetId="2" r:id="rId1"/>
    <sheet name="Evaluator 2" sheetId="3" r:id="rId2"/>
    <sheet name="Evaluator 3" sheetId="5" r:id="rId3"/>
    <sheet name="Evaluator 4" sheetId="9" r:id="rId4"/>
    <sheet name="Evaluator 5" sheetId="4" r:id="rId5"/>
    <sheet name="Summary" sheetId="1" r:id="rId6"/>
    <sheet name="Evalution Matrix"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1" l="1"/>
  <c r="L8" i="1"/>
  <c r="L9" i="1"/>
  <c r="L10" i="1"/>
  <c r="L11" i="1"/>
  <c r="L12" i="1"/>
  <c r="L13" i="1"/>
  <c r="L14" i="1"/>
  <c r="L15" i="1"/>
  <c r="L16" i="1"/>
  <c r="L17" i="1"/>
  <c r="L18" i="1"/>
  <c r="L19" i="1"/>
  <c r="L20" i="1"/>
  <c r="L21" i="1"/>
  <c r="L7" i="1"/>
  <c r="H7" i="1"/>
  <c r="J5" i="4"/>
  <c r="J6" i="4"/>
  <c r="J7" i="4"/>
  <c r="J8" i="4"/>
  <c r="J9" i="4"/>
  <c r="J10" i="4"/>
  <c r="J11" i="4"/>
  <c r="J12" i="4"/>
  <c r="J13" i="4"/>
  <c r="F16" i="1" s="1"/>
  <c r="J14" i="4"/>
  <c r="J15" i="4"/>
  <c r="J16" i="4"/>
  <c r="J17" i="4"/>
  <c r="J18" i="4"/>
  <c r="J4" i="4"/>
  <c r="K8" i="1"/>
  <c r="J8" i="1"/>
  <c r="J9" i="1"/>
  <c r="K9" i="1" s="1"/>
  <c r="J10" i="1"/>
  <c r="K10" i="1" s="1"/>
  <c r="J11" i="1"/>
  <c r="K11" i="1" s="1"/>
  <c r="J12" i="1"/>
  <c r="K12" i="1" s="1"/>
  <c r="J13" i="1"/>
  <c r="K13" i="1" s="1"/>
  <c r="J14" i="1"/>
  <c r="K14" i="1" s="1"/>
  <c r="J15" i="1"/>
  <c r="K15" i="1" s="1"/>
  <c r="J16" i="1"/>
  <c r="K16" i="1" s="1"/>
  <c r="J17" i="1"/>
  <c r="K17" i="1" s="1"/>
  <c r="J18" i="1"/>
  <c r="K18" i="1" s="1"/>
  <c r="J19" i="1"/>
  <c r="K19" i="1" s="1"/>
  <c r="J20" i="1"/>
  <c r="K20" i="1" s="1"/>
  <c r="J21" i="1"/>
  <c r="K21" i="1" s="1"/>
  <c r="B14" i="1"/>
  <c r="B15" i="1"/>
  <c r="D15" i="1"/>
  <c r="B16" i="1"/>
  <c r="B17" i="1"/>
  <c r="D17" i="1"/>
  <c r="F17" i="1"/>
  <c r="B18" i="1"/>
  <c r="C18" i="1"/>
  <c r="B19" i="1"/>
  <c r="B20" i="1"/>
  <c r="C20" i="1"/>
  <c r="D20" i="1"/>
  <c r="F20" i="1"/>
  <c r="B21" i="1"/>
  <c r="C21" i="1"/>
  <c r="E21" i="1"/>
  <c r="A21" i="1"/>
  <c r="A14" i="1"/>
  <c r="A15" i="1"/>
  <c r="A16" i="1"/>
  <c r="A17" i="1"/>
  <c r="A18" i="1"/>
  <c r="A19" i="1"/>
  <c r="A20" i="1"/>
  <c r="F21" i="1"/>
  <c r="F19" i="1"/>
  <c r="F18" i="1"/>
  <c r="F15" i="1"/>
  <c r="F14" i="1"/>
  <c r="J18" i="9"/>
  <c r="J17" i="9"/>
  <c r="E20" i="1" s="1"/>
  <c r="J16" i="9"/>
  <c r="E19" i="1" s="1"/>
  <c r="J15" i="9"/>
  <c r="E18" i="1" s="1"/>
  <c r="J14" i="9"/>
  <c r="E17" i="1" s="1"/>
  <c r="J13" i="9"/>
  <c r="E16" i="1" s="1"/>
  <c r="J12" i="9"/>
  <c r="E15" i="1" s="1"/>
  <c r="J11" i="9"/>
  <c r="E14" i="1" s="1"/>
  <c r="J10" i="9"/>
  <c r="J9" i="9"/>
  <c r="J8" i="9"/>
  <c r="J7" i="9"/>
  <c r="J6" i="9"/>
  <c r="J5" i="9"/>
  <c r="J4" i="9"/>
  <c r="J18" i="5"/>
  <c r="D21" i="1" s="1"/>
  <c r="J17" i="5"/>
  <c r="J16" i="5"/>
  <c r="D19" i="1" s="1"/>
  <c r="J15" i="5"/>
  <c r="D18" i="1" s="1"/>
  <c r="J14" i="5"/>
  <c r="J13" i="5"/>
  <c r="D16" i="1" s="1"/>
  <c r="J12" i="5"/>
  <c r="J11" i="5"/>
  <c r="D14" i="1" s="1"/>
  <c r="J10" i="5"/>
  <c r="J9" i="5"/>
  <c r="J8" i="5"/>
  <c r="J7" i="5"/>
  <c r="J6" i="5"/>
  <c r="J5" i="5"/>
  <c r="J4" i="5"/>
  <c r="J18" i="3"/>
  <c r="J17" i="3"/>
  <c r="J16" i="3"/>
  <c r="C19" i="1" s="1"/>
  <c r="J15" i="3"/>
  <c r="J14" i="3"/>
  <c r="C17" i="1" s="1"/>
  <c r="J13" i="3"/>
  <c r="C16" i="1" s="1"/>
  <c r="J12" i="3"/>
  <c r="C15" i="1" s="1"/>
  <c r="J11" i="3"/>
  <c r="C14" i="1" s="1"/>
  <c r="J10" i="3"/>
  <c r="J9" i="3"/>
  <c r="J8" i="3"/>
  <c r="J7" i="3"/>
  <c r="J6" i="3"/>
  <c r="J5" i="3"/>
  <c r="J4" i="3"/>
  <c r="J4" i="2"/>
  <c r="J5" i="2"/>
  <c r="J6" i="2"/>
  <c r="J7" i="2"/>
  <c r="J8" i="2"/>
  <c r="J9" i="2"/>
  <c r="J10" i="2"/>
  <c r="J11" i="2"/>
  <c r="J12" i="2"/>
  <c r="J13" i="2"/>
  <c r="J14" i="2"/>
  <c r="J15" i="2"/>
  <c r="J16" i="2"/>
  <c r="J17" i="2"/>
  <c r="J18" i="2"/>
  <c r="G17" i="1" l="1"/>
  <c r="N17" i="1" s="1"/>
  <c r="G20" i="1"/>
  <c r="N20" i="1" s="1"/>
  <c r="G19" i="1"/>
  <c r="N19" i="1" s="1"/>
  <c r="G18" i="1"/>
  <c r="N18" i="1" s="1"/>
  <c r="G21" i="1"/>
  <c r="N21" i="1" s="1"/>
  <c r="G14" i="1"/>
  <c r="G15" i="1"/>
  <c r="N15" i="1" s="1"/>
  <c r="G16" i="1"/>
  <c r="N16" i="1" s="1"/>
  <c r="N14" i="1"/>
  <c r="D9" i="1"/>
  <c r="E12" i="1"/>
  <c r="F8" i="1"/>
  <c r="F9" i="1"/>
  <c r="F10" i="1"/>
  <c r="F11" i="1"/>
  <c r="F12" i="1"/>
  <c r="F13" i="1"/>
  <c r="F7" i="1"/>
  <c r="J7" i="1"/>
  <c r="K7" i="1" s="1"/>
  <c r="J6" i="1"/>
  <c r="A10" i="1"/>
  <c r="A11" i="1"/>
  <c r="A12" i="1"/>
  <c r="A13" i="1"/>
  <c r="E13" i="1"/>
  <c r="E11" i="1"/>
  <c r="E10" i="1"/>
  <c r="E9" i="1"/>
  <c r="E8" i="1"/>
  <c r="E7" i="1"/>
  <c r="D13" i="1"/>
  <c r="D12" i="1"/>
  <c r="D11" i="1"/>
  <c r="D10" i="1"/>
  <c r="D8" i="1"/>
  <c r="D7" i="1"/>
  <c r="C13" i="1"/>
  <c r="C12" i="1"/>
  <c r="C11" i="1"/>
  <c r="C10" i="1"/>
  <c r="C9" i="1"/>
  <c r="C8" i="1"/>
  <c r="C7" i="1"/>
  <c r="B10" i="1" l="1"/>
  <c r="G10" i="1" s="1"/>
  <c r="B11" i="1"/>
  <c r="G11" i="1" s="1"/>
  <c r="B12" i="1"/>
  <c r="G12" i="1" s="1"/>
  <c r="B13" i="1"/>
  <c r="G13" i="1" s="1"/>
  <c r="B8" i="1"/>
  <c r="B9" i="1"/>
  <c r="B7" i="1"/>
  <c r="N13" i="1" l="1"/>
  <c r="N12" i="1"/>
  <c r="N10" i="1"/>
  <c r="N11" i="1"/>
  <c r="A8" i="1"/>
  <c r="A9" i="1"/>
  <c r="A7" i="1"/>
  <c r="G7" i="1" l="1"/>
  <c r="G9" i="1"/>
  <c r="G8" i="1"/>
  <c r="N7" i="1" l="1"/>
  <c r="H20" i="1"/>
  <c r="H17" i="1"/>
  <c r="H18" i="1"/>
  <c r="H16" i="1"/>
  <c r="H15" i="1"/>
  <c r="H21" i="1"/>
  <c r="H19" i="1"/>
  <c r="H14" i="1"/>
  <c r="H12" i="1"/>
  <c r="H10" i="1"/>
  <c r="H13" i="1"/>
  <c r="H11" i="1"/>
  <c r="N8" i="1"/>
  <c r="H8" i="1"/>
  <c r="N9" i="1"/>
  <c r="H9" i="1"/>
  <c r="O8" i="1" l="1"/>
  <c r="O20" i="1"/>
  <c r="O15" i="1"/>
  <c r="O16" i="1"/>
  <c r="O17" i="1"/>
  <c r="O14" i="1"/>
  <c r="O18" i="1"/>
  <c r="O19" i="1"/>
  <c r="O21" i="1"/>
  <c r="O11" i="1"/>
  <c r="O10" i="1"/>
  <c r="O12" i="1"/>
  <c r="O13" i="1"/>
  <c r="O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864F54FC-46F8-4E4D-B41C-FD903F40DA66}">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<sst xmlns="http://schemas.openxmlformats.org/spreadsheetml/2006/main" count="174" uniqueCount="61">
  <si>
    <t xml:space="preserve">RESPONDENT SUMMARY </t>
  </si>
  <si>
    <t>Total Score</t>
  </si>
  <si>
    <t>Evaluator 1</t>
  </si>
  <si>
    <t>Evaluator 2</t>
  </si>
  <si>
    <t>Evaluator 3</t>
  </si>
  <si>
    <t>Evaluator 4</t>
  </si>
  <si>
    <t>Criteria 1</t>
  </si>
  <si>
    <t>Criteria 2</t>
  </si>
  <si>
    <t>Criteria 3</t>
  </si>
  <si>
    <t>Criteria 4</t>
  </si>
  <si>
    <t>Criteria 5</t>
  </si>
  <si>
    <t>Criteria 6</t>
  </si>
  <si>
    <t>Total</t>
  </si>
  <si>
    <t>EVALUATION SUMMARY</t>
  </si>
  <si>
    <t>Average Tech. Score</t>
  </si>
  <si>
    <t>Technical Ranking</t>
  </si>
  <si>
    <t>Non Tech Ranking</t>
  </si>
  <si>
    <t>Non-Tech Score (cost)</t>
  </si>
  <si>
    <t>Total Ranking</t>
  </si>
  <si>
    <t>Technical</t>
  </si>
  <si>
    <t>Non Technical</t>
  </si>
  <si>
    <t>Summary</t>
  </si>
  <si>
    <t>updated 11/17</t>
  </si>
  <si>
    <t>ABM</t>
  </si>
  <si>
    <t>Ambassador Services</t>
  </si>
  <si>
    <t>C&amp;S Janitorial</t>
  </si>
  <si>
    <t>Caring Commerical Cleaning</t>
  </si>
  <si>
    <t>Dixinfx Inc</t>
  </si>
  <si>
    <t>DLP</t>
  </si>
  <si>
    <t>Jani King</t>
  </si>
  <si>
    <t>Kleen Tech</t>
  </si>
  <si>
    <t xml:space="preserve">Lim Service </t>
  </si>
  <si>
    <t>Metroclean</t>
  </si>
  <si>
    <t>On the go Janitorial</t>
  </si>
  <si>
    <t>Prime Services Group</t>
  </si>
  <si>
    <t>Pritchard</t>
  </si>
  <si>
    <t>TGG Corporation</t>
  </si>
  <si>
    <t>UBM</t>
  </si>
  <si>
    <t>RFP730-23049 UH Sugar Land &amp; UH Katy Custodial Services</t>
  </si>
  <si>
    <t>Evaluator 5</t>
  </si>
  <si>
    <t xml:space="preserve">University of Houston Evaluation Matrix </t>
  </si>
  <si>
    <t>Name</t>
  </si>
  <si>
    <t>Evaluation Due Date</t>
  </si>
  <si>
    <t>Tuesday, April 18, 2023</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</si>
  <si>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</si>
  <si>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</si>
  <si>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</si>
  <si>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</si>
  <si>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</si>
  <si>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</si>
  <si>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</si>
  <si>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 Criteria 6</t>
  </si>
  <si>
    <t>Respondent’s qualifications and experience performing the requested services for institutions of higher education or business establishments of similar size</t>
  </si>
  <si>
    <t>Respondent’s proposed staffing and service schedules</t>
  </si>
  <si>
    <t>Respondent’s safety, quality assurance and training programs</t>
  </si>
  <si>
    <t>Respondent’s billing and report making capabilities</t>
  </si>
  <si>
    <t>Respondent’s plan for maximizing use of sustainable/green cleaning products.</t>
  </si>
  <si>
    <t>Points (1-5)</t>
  </si>
  <si>
    <t xml:space="preserve">Committee Members: </t>
  </si>
  <si>
    <t>Updated: 10/19</t>
  </si>
  <si>
    <t>Respondent’s Credentials, Cost of Services and Delivery Proposal **ONLY PROJECT MANAGER WILL EVALUATE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</si>
</sst>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8"/>
      <name val="Arial"/>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b/>
      <sz val="10"/>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3">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13" fillId="2" borderId="1" applyNumberFormat="0" applyFont="0" applyAlignment="0" applyProtection="0"/>
    <xf numFmtId="0" fontId="1" fillId="0" borderId="0"/>
    <xf numFmtId="9" fontId="1" fillId="0" borderId="0" applyFont="0" applyFill="0" applyBorder="0" applyAlignment="0" applyProtection="0"/>
    <xf numFmtId="0" fontId="44" fillId="0" borderId="0" applyNumberFormat="0" applyFill="0" applyBorder="0" applyAlignment="0" applyProtection="0"/>
  </cellStyleXfs>
  <cellXfs count="84">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10" xfId="47" applyFont="1" applyBorder="1" applyAlignment="1">
      <alignment horizontal="right"/>
    </xf>
    <xf numFmtId="0" fontId="36" fillId="0" borderId="10" xfId="47" applyFont="1" applyBorder="1" applyAlignment="1">
      <alignment horizontal="right"/>
    </xf>
    <xf numFmtId="0" fontId="37" fillId="0" borderId="10" xfId="47" applyFont="1" applyBorder="1" applyAlignment="1">
      <alignment horizontal="right"/>
    </xf>
    <xf numFmtId="0" fontId="37" fillId="0" borderId="0" xfId="0" applyFont="1"/>
    <xf numFmtId="0" fontId="38" fillId="0" borderId="0" xfId="0" applyFont="1" applyAlignment="1">
      <alignment horizontal="left"/>
    </xf>
    <xf numFmtId="0" fontId="38" fillId="25" borderId="0" xfId="0" applyFont="1" applyFill="1"/>
    <xf numFmtId="0" fontId="39" fillId="25" borderId="0" xfId="0" applyFont="1" applyFill="1"/>
    <xf numFmtId="0" fontId="11" fillId="25" borderId="0" xfId="0" applyFont="1" applyFill="1"/>
    <xf numFmtId="0" fontId="12" fillId="25" borderId="0" xfId="0" applyFont="1" applyFill="1"/>
    <xf numFmtId="0" fontId="11" fillId="25" borderId="0" xfId="0" applyFont="1" applyFill="1" applyAlignment="1">
      <alignment horizontal="left" vertical="center"/>
    </xf>
    <xf numFmtId="0" fontId="11" fillId="25" borderId="0" xfId="0" applyFont="1" applyFill="1" applyAlignment="1">
      <alignment horizontal="right" textRotation="90" wrapText="1"/>
    </xf>
    <xf numFmtId="0" fontId="32" fillId="25" borderId="0" xfId="0" applyFont="1" applyFill="1" applyAlignment="1">
      <alignment horizontal="right" textRotation="90" wrapText="1"/>
    </xf>
    <xf numFmtId="0" fontId="11" fillId="25" borderId="0" xfId="0" applyFont="1" applyFill="1" applyAlignment="1">
      <alignment horizontal="center" vertical="center"/>
    </xf>
    <xf numFmtId="4" fontId="12" fillId="25" borderId="11" xfId="0" applyNumberFormat="1" applyFont="1" applyFill="1" applyBorder="1" applyAlignment="1">
      <alignment horizontal="right"/>
    </xf>
    <xf numFmtId="4" fontId="33" fillId="25" borderId="11" xfId="0" applyNumberFormat="1" applyFont="1" applyFill="1" applyBorder="1" applyAlignment="1">
      <alignment horizontal="right"/>
    </xf>
    <xf numFmtId="4" fontId="12" fillId="25" borderId="12" xfId="0" applyNumberFormat="1" applyFont="1" applyFill="1" applyBorder="1" applyAlignment="1">
      <alignment horizontal="right"/>
    </xf>
    <xf numFmtId="4" fontId="33" fillId="25" borderId="12" xfId="0" applyNumberFormat="1" applyFont="1" applyFill="1" applyBorder="1" applyAlignment="1">
      <alignment horizontal="right"/>
    </xf>
    <xf numFmtId="4" fontId="12" fillId="25" borderId="11" xfId="0" applyNumberFormat="1" applyFont="1" applyFill="1" applyBorder="1"/>
    <xf numFmtId="0" fontId="12" fillId="25" borderId="11" xfId="0" applyFont="1" applyFill="1" applyBorder="1" applyAlignment="1">
      <alignment horizontal="left"/>
    </xf>
    <xf numFmtId="0" fontId="12" fillId="25" borderId="12" xfId="0" applyFont="1" applyFill="1" applyBorder="1" applyAlignment="1">
      <alignment horizontal="left"/>
    </xf>
    <xf numFmtId="0" fontId="40" fillId="25" borderId="0" xfId="0" applyFont="1" applyFill="1"/>
    <xf numFmtId="0" fontId="32" fillId="24" borderId="14" xfId="0" applyFont="1" applyFill="1" applyBorder="1" applyAlignment="1">
      <alignment horizontal="right" textRotation="90"/>
    </xf>
    <xf numFmtId="0" fontId="33" fillId="24" borderId="13" xfId="0" applyFont="1" applyFill="1" applyBorder="1" applyAlignment="1">
      <alignment horizontal="right"/>
    </xf>
    <xf numFmtId="0" fontId="13" fillId="0" borderId="0" xfId="97"/>
    <xf numFmtId="2" fontId="12" fillId="25" borderId="11" xfId="0" applyNumberFormat="1" applyFont="1" applyFill="1" applyBorder="1" applyAlignment="1">
      <alignment horizontal="right"/>
    </xf>
    <xf numFmtId="0" fontId="12" fillId="26" borderId="12" xfId="0" applyFont="1" applyFill="1" applyBorder="1" applyAlignment="1">
      <alignment horizontal="left"/>
    </xf>
    <xf numFmtId="4" fontId="12" fillId="26" borderId="12" xfId="0" applyNumberFormat="1" applyFont="1" applyFill="1" applyBorder="1" applyAlignment="1">
      <alignment horizontal="right"/>
    </xf>
    <xf numFmtId="4" fontId="33" fillId="26" borderId="12" xfId="0" applyNumberFormat="1" applyFont="1" applyFill="1" applyBorder="1" applyAlignment="1">
      <alignment horizontal="right"/>
    </xf>
    <xf numFmtId="0" fontId="33" fillId="26" borderId="13" xfId="0" applyFont="1" applyFill="1" applyBorder="1" applyAlignment="1">
      <alignment horizontal="right"/>
    </xf>
    <xf numFmtId="0" fontId="12" fillId="26" borderId="0" xfId="0" applyFont="1" applyFill="1"/>
    <xf numFmtId="2" fontId="12" fillId="26" borderId="11" xfId="0" applyNumberFormat="1" applyFont="1" applyFill="1" applyBorder="1" applyAlignment="1">
      <alignment horizontal="right"/>
    </xf>
    <xf numFmtId="4" fontId="12" fillId="26" borderId="11" xfId="0" applyNumberFormat="1" applyFont="1" applyFill="1" applyBorder="1" applyAlignment="1">
      <alignment horizontal="right"/>
    </xf>
    <xf numFmtId="4" fontId="12" fillId="26" borderId="11" xfId="0" applyNumberFormat="1" applyFont="1" applyFill="1" applyBorder="1"/>
    <xf numFmtId="0" fontId="36" fillId="0" borderId="0" xfId="47" applyFont="1" applyAlignment="1">
      <alignment horizontal="left"/>
    </xf>
    <xf numFmtId="0" fontId="35" fillId="0" borderId="0" xfId="0" applyFont="1" applyAlignment="1">
      <alignment horizontal="left"/>
    </xf>
    <xf numFmtId="0" fontId="38" fillId="25" borderId="0" xfId="0" applyFont="1" applyFill="1" applyAlignment="1">
      <alignment horizontal="right"/>
    </xf>
    <xf numFmtId="0" fontId="38" fillId="25" borderId="0" xfId="0" applyFont="1" applyFill="1" applyAlignment="1">
      <alignment horizontal="left"/>
    </xf>
    <xf numFmtId="0" fontId="11" fillId="25" borderId="0" xfId="97" applyFont="1" applyFill="1" applyAlignment="1">
      <alignment horizontal="left" wrapText="1"/>
    </xf>
    <xf numFmtId="0" fontId="11" fillId="25" borderId="0" xfId="97" applyFont="1" applyFill="1" applyAlignment="1">
      <alignment wrapText="1"/>
    </xf>
    <xf numFmtId="0" fontId="13" fillId="25" borderId="0" xfId="97" applyFill="1"/>
    <xf numFmtId="0" fontId="11" fillId="0" borderId="0" xfId="97" applyFont="1" applyAlignment="1">
      <alignment horizontal="left"/>
    </xf>
    <xf numFmtId="0" fontId="12" fillId="25" borderId="0" xfId="97" applyFont="1" applyFill="1"/>
    <xf numFmtId="0" fontId="43" fillId="25" borderId="0" xfId="0" applyFont="1" applyFill="1" applyAlignment="1">
      <alignment horizontal="left"/>
    </xf>
    <xf numFmtId="0" fontId="13" fillId="26" borderId="0" xfId="0" applyFont="1" applyFill="1" applyAlignment="1">
      <alignment horizontal="center"/>
    </xf>
    <xf numFmtId="164" fontId="42" fillId="0" borderId="0" xfId="0" applyNumberFormat="1" applyFont="1" applyAlignment="1">
      <alignment horizontal="center"/>
    </xf>
    <xf numFmtId="0" fontId="42" fillId="25" borderId="0" xfId="0" applyFont="1" applyFill="1"/>
    <xf numFmtId="0" fontId="45" fillId="25" borderId="0" xfId="102" applyFont="1" applyFill="1" applyAlignment="1">
      <alignment horizontal="left" wrapText="1"/>
    </xf>
    <xf numFmtId="0" fontId="45" fillId="25" borderId="0" xfId="102" applyFont="1" applyFill="1" applyAlignment="1">
      <alignment wrapText="1"/>
    </xf>
    <xf numFmtId="0" fontId="13" fillId="26" borderId="15" xfId="97" applyFill="1" applyBorder="1" applyAlignment="1">
      <alignment horizontal="center" wrapText="1"/>
    </xf>
    <xf numFmtId="0" fontId="35" fillId="25" borderId="0" xfId="97" applyFont="1" applyFill="1" applyAlignment="1">
      <alignment horizontal="left" wrapText="1"/>
    </xf>
    <xf numFmtId="0" fontId="44" fillId="25" borderId="0" xfId="102" applyFill="1"/>
    <xf numFmtId="0" fontId="13" fillId="25" borderId="0" xfId="97" applyFill="1" applyAlignment="1">
      <alignment horizontal="center"/>
    </xf>
    <xf numFmtId="0" fontId="46" fillId="27" borderId="16" xfId="97" applyFont="1" applyFill="1" applyBorder="1" applyAlignment="1">
      <alignment horizontal="left"/>
    </xf>
    <xf numFmtId="0" fontId="46" fillId="27" borderId="17" xfId="97" applyFont="1" applyFill="1" applyBorder="1" applyAlignment="1">
      <alignment horizontal="left"/>
    </xf>
    <xf numFmtId="0" fontId="46" fillId="27" borderId="18" xfId="97" applyFont="1" applyFill="1" applyBorder="1" applyAlignment="1">
      <alignment horizontal="left"/>
    </xf>
    <xf numFmtId="0" fontId="47" fillId="25" borderId="16" xfId="97" applyFont="1" applyFill="1" applyBorder="1" applyAlignment="1">
      <alignment horizontal="left" vertical="top" wrapText="1"/>
    </xf>
    <xf numFmtId="0" fontId="40" fillId="25" borderId="17" xfId="97" applyFont="1" applyFill="1" applyBorder="1" applyAlignment="1">
      <alignment horizontal="left" vertical="top" wrapText="1"/>
    </xf>
    <xf numFmtId="0" fontId="40" fillId="25" borderId="18" xfId="97" applyFont="1" applyFill="1" applyBorder="1" applyAlignment="1">
      <alignment horizontal="left" vertical="top" wrapText="1"/>
    </xf>
    <xf numFmtId="0" fontId="40" fillId="25" borderId="16" xfId="97" applyFont="1" applyFill="1" applyBorder="1" applyAlignment="1">
      <alignment horizontal="left" vertical="top" wrapText="1"/>
    </xf>
    <xf numFmtId="0" fontId="48" fillId="25" borderId="0" xfId="97" applyFont="1" applyFill="1" applyAlignment="1">
      <alignment wrapText="1"/>
    </xf>
    <xf numFmtId="0" fontId="48" fillId="24" borderId="19" xfId="97" applyFont="1" applyFill="1" applyBorder="1" applyAlignment="1">
      <alignment horizontal="center" wrapText="1"/>
    </xf>
    <xf numFmtId="0" fontId="48" fillId="24" borderId="20" xfId="97" applyFont="1" applyFill="1" applyBorder="1" applyAlignment="1">
      <alignment horizontal="center" wrapText="1"/>
    </xf>
    <xf numFmtId="0" fontId="48" fillId="24" borderId="21" xfId="97" applyFont="1" applyFill="1" applyBorder="1" applyAlignment="1">
      <alignment horizontal="center" wrapText="1"/>
    </xf>
    <xf numFmtId="0" fontId="48" fillId="25" borderId="0" xfId="97" applyFont="1" applyFill="1" applyAlignment="1">
      <alignment horizontal="center" wrapText="1"/>
    </xf>
    <xf numFmtId="0" fontId="35" fillId="25" borderId="11" xfId="97" applyFont="1" applyFill="1" applyBorder="1" applyAlignment="1">
      <alignment wrapText="1"/>
    </xf>
    <xf numFmtId="0" fontId="13" fillId="26" borderId="13" xfId="97" applyFill="1" applyBorder="1" applyAlignment="1">
      <alignment horizontal="center"/>
    </xf>
    <xf numFmtId="0" fontId="13" fillId="26" borderId="11" xfId="97" applyFill="1" applyBorder="1" applyAlignment="1">
      <alignment horizontal="center"/>
    </xf>
    <xf numFmtId="0" fontId="13" fillId="26" borderId="22" xfId="97" applyFill="1" applyBorder="1" applyAlignment="1">
      <alignment horizontal="center"/>
    </xf>
    <xf numFmtId="0" fontId="35" fillId="25" borderId="12" xfId="97" applyFont="1" applyFill="1" applyBorder="1" applyAlignment="1">
      <alignment wrapText="1"/>
    </xf>
    <xf numFmtId="0" fontId="13" fillId="26" borderId="23" xfId="97" applyFill="1" applyBorder="1" applyAlignment="1">
      <alignment horizontal="center"/>
    </xf>
    <xf numFmtId="0" fontId="13" fillId="26" borderId="12" xfId="97" applyFill="1" applyBorder="1" applyAlignment="1">
      <alignment horizontal="center"/>
    </xf>
    <xf numFmtId="0" fontId="13" fillId="26" borderId="24" xfId="97" applyFill="1" applyBorder="1" applyAlignment="1">
      <alignment horizontal="center"/>
    </xf>
    <xf numFmtId="0" fontId="13" fillId="28" borderId="0" xfId="97" applyFill="1"/>
    <xf numFmtId="0" fontId="13" fillId="28" borderId="25" xfId="97" applyFill="1" applyBorder="1"/>
    <xf numFmtId="0" fontId="13" fillId="25" borderId="10" xfId="97" applyFill="1" applyBorder="1"/>
    <xf numFmtId="0" fontId="49" fillId="25" borderId="0" xfId="97" applyFont="1" applyFill="1"/>
    <xf numFmtId="0" fontId="13" fillId="25" borderId="0" xfId="97" applyFill="1" applyAlignment="1">
      <alignment wrapText="1"/>
    </xf>
    <xf numFmtId="0" fontId="50" fillId="0" borderId="0" xfId="0" applyFont="1" applyAlignment="1">
      <alignment horizontal="left"/>
    </xf>
    <xf numFmtId="0" fontId="35" fillId="25" borderId="0" xfId="97" applyFont="1" applyFill="1"/>
    <xf numFmtId="0" fontId="40" fillId="25" borderId="0" xfId="97" applyFont="1" applyFill="1"/>
  </cellXfs>
  <cellStyles count="10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102"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08526595-F65D-4248-999A-BFB584CDF443}"/>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17042743-97EC-4C5D-B86D-033361121FA3}"/>
    <cellStyle name="Normal 6" xfId="98" xr:uid="{67EB7E49-9504-4451-9B7B-F65A523E6E21}"/>
    <cellStyle name="Note 2" xfId="5" xr:uid="{00000000-0005-0000-0000-000056000000}"/>
    <cellStyle name="Note 3" xfId="89" xr:uid="{00000000-0005-0000-0000-000057000000}"/>
    <cellStyle name="Note 4" xfId="42" xr:uid="{00000000-0005-0000-0000-000058000000}"/>
    <cellStyle name="Note 4 2" xfId="99" xr:uid="{14C558D1-81C1-4D2C-B01A-02242D12FE09}"/>
    <cellStyle name="Output 2" xfId="84" xr:uid="{00000000-0005-0000-0000-000059000000}"/>
    <cellStyle name="Output 3" xfId="43" xr:uid="{00000000-0005-0000-0000-00005A000000}"/>
    <cellStyle name="Percent 2" xfId="101" xr:uid="{95ADAD6C-2978-44F7-ACC6-145CD061811A}"/>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99AC2E52-F827-4E16-B2FC-07E04FF1DF1F}"/>
            </a:ext>
          </a:extLst>
        </xdr:cNvPr>
        <xdr:cNvSpPr txBox="1"/>
      </xdr:nvSpPr>
      <xdr:spPr>
        <a:xfrm>
          <a:off x="819150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workbookViewId="0">
      <selection activeCell="J18" sqref="J18"/>
    </sheetView>
  </sheetViews>
  <sheetFormatPr defaultRowHeight="12.75" x14ac:dyDescent="0.2"/>
  <cols>
    <col min="1" max="3" width="9.42578125" customWidth="1"/>
    <col min="4" max="9" width="8.85546875" customWidth="1"/>
    <col min="10" max="10" width="9.42578125" customWidth="1"/>
  </cols>
  <sheetData>
    <row r="1" spans="1:10" ht="15.75" x14ac:dyDescent="0.25">
      <c r="A1" s="8" t="s">
        <v>0</v>
      </c>
      <c r="B1" s="3"/>
      <c r="C1" s="3"/>
      <c r="D1" s="3"/>
      <c r="E1" s="1"/>
      <c r="F1" s="1"/>
      <c r="G1" s="1"/>
      <c r="H1" s="1"/>
      <c r="I1" s="1"/>
      <c r="J1" s="1"/>
    </row>
    <row r="2" spans="1:10" ht="15.75" x14ac:dyDescent="0.25">
      <c r="A2" s="1"/>
    </row>
    <row r="3" spans="1:10" s="2" customFormat="1" x14ac:dyDescent="0.2">
      <c r="A3" s="37"/>
      <c r="B3" s="37"/>
      <c r="C3" s="37"/>
      <c r="D3" s="4" t="s">
        <v>6</v>
      </c>
      <c r="E3" s="5" t="s">
        <v>7</v>
      </c>
      <c r="F3" s="5" t="s">
        <v>8</v>
      </c>
      <c r="G3" s="5" t="s">
        <v>9</v>
      </c>
      <c r="H3" s="5" t="s">
        <v>10</v>
      </c>
      <c r="I3" s="5" t="s">
        <v>11</v>
      </c>
      <c r="J3" s="6" t="s">
        <v>12</v>
      </c>
    </row>
    <row r="4" spans="1:10" x14ac:dyDescent="0.2">
      <c r="A4" s="38" t="s">
        <v>23</v>
      </c>
      <c r="B4" s="38"/>
      <c r="C4" s="38"/>
      <c r="D4" s="27">
        <v>0</v>
      </c>
      <c r="E4" s="27">
        <v>12.8</v>
      </c>
      <c r="F4" s="27">
        <v>9.6000000000000014</v>
      </c>
      <c r="G4" s="27">
        <v>9</v>
      </c>
      <c r="H4" s="27">
        <v>6.4</v>
      </c>
      <c r="I4" s="27">
        <v>6.8</v>
      </c>
      <c r="J4" s="7">
        <f>SUM(D4:I4)</f>
        <v>44.6</v>
      </c>
    </row>
    <row r="5" spans="1:10" x14ac:dyDescent="0.2">
      <c r="A5" s="38" t="s">
        <v>24</v>
      </c>
      <c r="B5" s="38"/>
      <c r="C5" s="38"/>
      <c r="D5" s="27">
        <v>0</v>
      </c>
      <c r="E5" s="27">
        <v>12.8</v>
      </c>
      <c r="F5" s="27">
        <v>9.8999999999999986</v>
      </c>
      <c r="G5" s="27">
        <v>10.199999999999999</v>
      </c>
      <c r="H5" s="27">
        <v>7</v>
      </c>
      <c r="I5" s="27">
        <v>7</v>
      </c>
      <c r="J5" s="7">
        <f t="shared" ref="J5:J18" si="0">SUM(D5:I5)</f>
        <v>46.9</v>
      </c>
    </row>
    <row r="6" spans="1:10" x14ac:dyDescent="0.2">
      <c r="A6" s="38" t="s">
        <v>25</v>
      </c>
      <c r="B6" s="38"/>
      <c r="C6" s="38"/>
      <c r="D6" s="27">
        <v>0</v>
      </c>
      <c r="E6" s="27">
        <v>8</v>
      </c>
      <c r="F6" s="27">
        <v>11.399999999999999</v>
      </c>
      <c r="G6" s="27">
        <v>4.5</v>
      </c>
      <c r="H6" s="27">
        <v>2</v>
      </c>
      <c r="I6" s="27">
        <v>2</v>
      </c>
      <c r="J6" s="7">
        <f t="shared" si="0"/>
        <v>27.9</v>
      </c>
    </row>
    <row r="7" spans="1:10" x14ac:dyDescent="0.2">
      <c r="A7" s="38" t="s">
        <v>26</v>
      </c>
      <c r="B7" s="38"/>
      <c r="C7" s="38"/>
      <c r="D7" s="27">
        <v>0</v>
      </c>
      <c r="E7" s="27">
        <v>13.6</v>
      </c>
      <c r="F7" s="27">
        <v>10.5</v>
      </c>
      <c r="G7" s="27">
        <v>4.1999999999999993</v>
      </c>
      <c r="H7" s="27">
        <v>3</v>
      </c>
      <c r="I7" s="27">
        <v>7</v>
      </c>
      <c r="J7" s="7">
        <f t="shared" si="0"/>
        <v>38.299999999999997</v>
      </c>
    </row>
    <row r="8" spans="1:10" x14ac:dyDescent="0.2">
      <c r="A8" s="38" t="s">
        <v>27</v>
      </c>
      <c r="B8" s="38"/>
      <c r="C8" s="38"/>
      <c r="D8" s="27">
        <v>0</v>
      </c>
      <c r="E8" s="27">
        <v>9.1999999999999993</v>
      </c>
      <c r="F8" s="27">
        <v>9</v>
      </c>
      <c r="G8" s="27">
        <v>8.3999999999999986</v>
      </c>
      <c r="H8" s="27">
        <v>5.6</v>
      </c>
      <c r="I8" s="27">
        <v>3.8</v>
      </c>
      <c r="J8" s="7">
        <f t="shared" si="0"/>
        <v>35.999999999999993</v>
      </c>
    </row>
    <row r="9" spans="1:10" x14ac:dyDescent="0.2">
      <c r="A9" s="38" t="s">
        <v>28</v>
      </c>
      <c r="B9" s="38"/>
      <c r="C9" s="38"/>
      <c r="D9" s="27">
        <v>0</v>
      </c>
      <c r="E9" s="27">
        <v>7.2</v>
      </c>
      <c r="F9" s="27">
        <v>10.199999999999999</v>
      </c>
      <c r="G9" s="27">
        <v>10.5</v>
      </c>
      <c r="H9" s="27">
        <v>7</v>
      </c>
      <c r="I9" s="27">
        <v>4.5999999999999996</v>
      </c>
      <c r="J9" s="7">
        <f t="shared" si="0"/>
        <v>39.5</v>
      </c>
    </row>
    <row r="10" spans="1:10" x14ac:dyDescent="0.2">
      <c r="A10" s="38" t="s">
        <v>29</v>
      </c>
      <c r="B10" s="38"/>
      <c r="C10" s="38"/>
      <c r="D10" s="27">
        <v>0</v>
      </c>
      <c r="E10" s="27">
        <v>14.4</v>
      </c>
      <c r="F10" s="27">
        <v>11.100000000000001</v>
      </c>
      <c r="G10" s="27">
        <v>12</v>
      </c>
      <c r="H10" s="27">
        <v>7.6</v>
      </c>
      <c r="I10" s="27">
        <v>7</v>
      </c>
      <c r="J10" s="7">
        <f t="shared" si="0"/>
        <v>52.1</v>
      </c>
    </row>
    <row r="11" spans="1:10" x14ac:dyDescent="0.2">
      <c r="A11" s="38" t="s">
        <v>30</v>
      </c>
      <c r="B11" s="38"/>
      <c r="C11" s="38"/>
      <c r="D11" s="27">
        <v>0</v>
      </c>
      <c r="E11" s="27">
        <v>16.8</v>
      </c>
      <c r="F11" s="27">
        <v>12</v>
      </c>
      <c r="G11" s="27">
        <v>12</v>
      </c>
      <c r="H11" s="27">
        <v>8</v>
      </c>
      <c r="I11" s="27">
        <v>7</v>
      </c>
      <c r="J11" s="7">
        <f t="shared" si="0"/>
        <v>55.8</v>
      </c>
    </row>
    <row r="12" spans="1:10" x14ac:dyDescent="0.2">
      <c r="A12" s="38" t="s">
        <v>31</v>
      </c>
      <c r="B12" s="38"/>
      <c r="C12" s="38"/>
      <c r="D12" s="27">
        <v>0</v>
      </c>
      <c r="E12" s="27">
        <v>8</v>
      </c>
      <c r="F12" s="27">
        <v>6</v>
      </c>
      <c r="G12" s="27">
        <v>10.8</v>
      </c>
      <c r="H12" s="27">
        <v>7</v>
      </c>
      <c r="I12" s="27">
        <v>7</v>
      </c>
      <c r="J12" s="7">
        <f t="shared" si="0"/>
        <v>38.799999999999997</v>
      </c>
    </row>
    <row r="13" spans="1:10" x14ac:dyDescent="0.2">
      <c r="A13" s="38" t="s">
        <v>32</v>
      </c>
      <c r="B13" s="38"/>
      <c r="C13" s="38"/>
      <c r="D13" s="27">
        <v>0</v>
      </c>
      <c r="E13" s="27">
        <v>18.399999999999999</v>
      </c>
      <c r="F13" s="27">
        <v>14.100000000000001</v>
      </c>
      <c r="G13" s="27">
        <v>12</v>
      </c>
      <c r="H13" s="27">
        <v>9</v>
      </c>
      <c r="I13" s="27">
        <v>8.1999999999999993</v>
      </c>
      <c r="J13" s="7">
        <f t="shared" si="0"/>
        <v>61.7</v>
      </c>
    </row>
    <row r="14" spans="1:10" x14ac:dyDescent="0.2">
      <c r="A14" s="38" t="s">
        <v>33</v>
      </c>
      <c r="B14" s="38"/>
      <c r="C14" s="38"/>
      <c r="D14" s="27">
        <v>0</v>
      </c>
      <c r="E14" s="27">
        <v>10</v>
      </c>
      <c r="F14" s="27">
        <v>10.199999999999999</v>
      </c>
      <c r="G14" s="27">
        <v>10.5</v>
      </c>
      <c r="H14" s="27">
        <v>4.4000000000000004</v>
      </c>
      <c r="I14" s="27">
        <v>2.6</v>
      </c>
      <c r="J14" s="7">
        <f t="shared" si="0"/>
        <v>37.700000000000003</v>
      </c>
    </row>
    <row r="15" spans="1:10" x14ac:dyDescent="0.2">
      <c r="A15" s="38" t="s">
        <v>34</v>
      </c>
      <c r="B15" s="38"/>
      <c r="C15" s="38"/>
      <c r="D15" s="27">
        <v>0</v>
      </c>
      <c r="E15" s="27">
        <v>13.2</v>
      </c>
      <c r="F15" s="27">
        <v>9.6000000000000014</v>
      </c>
      <c r="G15" s="27">
        <v>10.5</v>
      </c>
      <c r="H15" s="27">
        <v>6.2</v>
      </c>
      <c r="I15" s="27">
        <v>6.4</v>
      </c>
      <c r="J15" s="7">
        <f t="shared" si="0"/>
        <v>45.9</v>
      </c>
    </row>
    <row r="16" spans="1:10" x14ac:dyDescent="0.2">
      <c r="A16" s="38" t="s">
        <v>35</v>
      </c>
      <c r="B16" s="38"/>
      <c r="C16" s="38"/>
      <c r="D16" s="27">
        <v>0</v>
      </c>
      <c r="E16" s="27">
        <v>14.4</v>
      </c>
      <c r="F16" s="27">
        <v>8.1000000000000014</v>
      </c>
      <c r="G16" s="27">
        <v>11.100000000000001</v>
      </c>
      <c r="H16" s="27">
        <v>5.6</v>
      </c>
      <c r="I16" s="27">
        <v>7.2</v>
      </c>
      <c r="J16" s="7">
        <f t="shared" si="0"/>
        <v>46.400000000000006</v>
      </c>
    </row>
    <row r="17" spans="1:10" x14ac:dyDescent="0.2">
      <c r="A17" s="38" t="s">
        <v>36</v>
      </c>
      <c r="B17" s="38"/>
      <c r="C17" s="38"/>
      <c r="D17" s="27">
        <v>0</v>
      </c>
      <c r="E17" s="27">
        <v>14.4</v>
      </c>
      <c r="F17" s="27">
        <v>9</v>
      </c>
      <c r="G17" s="27">
        <v>12</v>
      </c>
      <c r="H17" s="27">
        <v>6.4</v>
      </c>
      <c r="I17" s="27">
        <v>8</v>
      </c>
      <c r="J17" s="7">
        <f t="shared" si="0"/>
        <v>49.8</v>
      </c>
    </row>
    <row r="18" spans="1:10" x14ac:dyDescent="0.2">
      <c r="A18" s="38" t="s">
        <v>37</v>
      </c>
      <c r="B18" s="38"/>
      <c r="C18" s="38"/>
      <c r="D18" s="27">
        <v>0</v>
      </c>
      <c r="E18" s="27">
        <v>13.2</v>
      </c>
      <c r="F18" s="27">
        <v>12</v>
      </c>
      <c r="G18" s="27">
        <v>11.7</v>
      </c>
      <c r="H18" s="27">
        <v>3</v>
      </c>
      <c r="I18" s="27">
        <v>8</v>
      </c>
      <c r="J18" s="7">
        <f t="shared" si="0"/>
        <v>47.9</v>
      </c>
    </row>
  </sheetData>
  <mergeCells count="16">
    <mergeCell ref="A16:C16"/>
    <mergeCell ref="A17:C17"/>
    <mergeCell ref="A18:C18"/>
    <mergeCell ref="A11:C11"/>
    <mergeCell ref="A12:C12"/>
    <mergeCell ref="A13:C13"/>
    <mergeCell ref="A14:C14"/>
    <mergeCell ref="A15:C15"/>
    <mergeCell ref="A3:C3"/>
    <mergeCell ref="A7:C7"/>
    <mergeCell ref="A8:C8"/>
    <mergeCell ref="A9:C9"/>
    <mergeCell ref="A10:C10"/>
    <mergeCell ref="A6:C6"/>
    <mergeCell ref="A4:C4"/>
    <mergeCell ref="A5:C5"/>
  </mergeCells>
  <phoneticPr fontId="41"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
  <sheetViews>
    <sheetView workbookViewId="0">
      <selection activeCell="J18" sqref="J18"/>
    </sheetView>
  </sheetViews>
  <sheetFormatPr defaultRowHeight="12.75" x14ac:dyDescent="0.2"/>
  <cols>
    <col min="1" max="3" width="9.42578125" customWidth="1"/>
    <col min="4" max="9" width="8.85546875" customWidth="1"/>
    <col min="10" max="10" width="9.42578125" customWidth="1"/>
  </cols>
  <sheetData>
    <row r="1" spans="1:10" ht="15.75" x14ac:dyDescent="0.25">
      <c r="A1" s="8" t="s">
        <v>0</v>
      </c>
      <c r="B1" s="3"/>
      <c r="C1" s="3"/>
      <c r="D1" s="3"/>
      <c r="E1" s="1"/>
      <c r="F1" s="1"/>
      <c r="G1" s="1"/>
      <c r="H1" s="1"/>
      <c r="I1" s="1"/>
      <c r="J1" s="1"/>
    </row>
    <row r="2" spans="1:10" ht="15.75" x14ac:dyDescent="0.25">
      <c r="A2" s="1"/>
    </row>
    <row r="3" spans="1:10" s="2" customFormat="1" x14ac:dyDescent="0.2">
      <c r="A3" s="37"/>
      <c r="B3" s="37"/>
      <c r="C3" s="37"/>
      <c r="D3" s="4" t="s">
        <v>6</v>
      </c>
      <c r="E3" s="5" t="s">
        <v>7</v>
      </c>
      <c r="F3" s="5" t="s">
        <v>8</v>
      </c>
      <c r="G3" s="5" t="s">
        <v>9</v>
      </c>
      <c r="H3" s="5" t="s">
        <v>10</v>
      </c>
      <c r="I3" s="5" t="s">
        <v>11</v>
      </c>
      <c r="J3" s="6" t="s">
        <v>12</v>
      </c>
    </row>
    <row r="4" spans="1:10" x14ac:dyDescent="0.2">
      <c r="A4" s="38" t="s">
        <v>23</v>
      </c>
      <c r="B4" s="38"/>
      <c r="C4" s="38"/>
      <c r="D4" s="27">
        <v>0</v>
      </c>
      <c r="E4" s="27">
        <v>13.6</v>
      </c>
      <c r="F4" s="27">
        <v>9.8999999999999986</v>
      </c>
      <c r="G4" s="27">
        <v>10.5</v>
      </c>
      <c r="H4" s="27">
        <v>6.8</v>
      </c>
      <c r="I4" s="27">
        <v>7</v>
      </c>
      <c r="J4" s="7">
        <f>SUM(D4:I4)</f>
        <v>47.8</v>
      </c>
    </row>
    <row r="5" spans="1:10" x14ac:dyDescent="0.2">
      <c r="A5" s="38" t="s">
        <v>24</v>
      </c>
      <c r="B5" s="38"/>
      <c r="C5" s="38"/>
      <c r="D5" s="27">
        <v>0</v>
      </c>
      <c r="E5" s="27">
        <v>13.6</v>
      </c>
      <c r="F5" s="27">
        <v>9.8999999999999986</v>
      </c>
      <c r="G5" s="27">
        <v>9.8999999999999986</v>
      </c>
      <c r="H5" s="27">
        <v>7</v>
      </c>
      <c r="I5" s="27">
        <v>7</v>
      </c>
      <c r="J5" s="7">
        <f t="shared" ref="J5:J18" si="0">SUM(D5:I5)</f>
        <v>47.4</v>
      </c>
    </row>
    <row r="6" spans="1:10" x14ac:dyDescent="0.2">
      <c r="A6" s="38" t="s">
        <v>25</v>
      </c>
      <c r="B6" s="38"/>
      <c r="C6" s="38"/>
      <c r="D6" s="27">
        <v>0</v>
      </c>
      <c r="E6" s="27">
        <v>10</v>
      </c>
      <c r="F6" s="27">
        <v>10.5</v>
      </c>
      <c r="G6" s="27">
        <v>3</v>
      </c>
      <c r="H6" s="27">
        <v>2</v>
      </c>
      <c r="I6" s="27">
        <v>2</v>
      </c>
      <c r="J6" s="7">
        <f t="shared" si="0"/>
        <v>27.5</v>
      </c>
    </row>
    <row r="7" spans="1:10" x14ac:dyDescent="0.2">
      <c r="A7" s="38" t="s">
        <v>26</v>
      </c>
      <c r="B7" s="38"/>
      <c r="C7" s="38"/>
      <c r="D7" s="27">
        <v>0</v>
      </c>
      <c r="E7" s="27">
        <v>13.6</v>
      </c>
      <c r="F7" s="27">
        <v>9.8999999999999986</v>
      </c>
      <c r="G7" s="27">
        <v>3.5999999999999996</v>
      </c>
      <c r="H7" s="27">
        <v>2</v>
      </c>
      <c r="I7" s="27">
        <v>7</v>
      </c>
      <c r="J7" s="7">
        <f t="shared" si="0"/>
        <v>36.1</v>
      </c>
    </row>
    <row r="8" spans="1:10" x14ac:dyDescent="0.2">
      <c r="A8" s="38" t="s">
        <v>27</v>
      </c>
      <c r="B8" s="38"/>
      <c r="C8" s="38"/>
      <c r="D8" s="27">
        <v>0</v>
      </c>
      <c r="E8" s="27">
        <v>10</v>
      </c>
      <c r="F8" s="27">
        <v>10.199999999999999</v>
      </c>
      <c r="G8" s="27">
        <v>7.5</v>
      </c>
      <c r="H8" s="27">
        <v>5.4</v>
      </c>
      <c r="I8" s="27">
        <v>4</v>
      </c>
      <c r="J8" s="7">
        <f t="shared" si="0"/>
        <v>37.1</v>
      </c>
    </row>
    <row r="9" spans="1:10" x14ac:dyDescent="0.2">
      <c r="A9" s="38" t="s">
        <v>28</v>
      </c>
      <c r="B9" s="38"/>
      <c r="C9" s="38"/>
      <c r="D9" s="27">
        <v>0</v>
      </c>
      <c r="E9" s="27">
        <v>4</v>
      </c>
      <c r="F9" s="27">
        <v>10.199999999999999</v>
      </c>
      <c r="G9" s="27">
        <v>10.199999999999999</v>
      </c>
      <c r="H9" s="27">
        <v>6.6</v>
      </c>
      <c r="I9" s="27">
        <v>4.8</v>
      </c>
      <c r="J9" s="7">
        <f t="shared" si="0"/>
        <v>35.799999999999997</v>
      </c>
    </row>
    <row r="10" spans="1:10" x14ac:dyDescent="0.2">
      <c r="A10" s="38" t="s">
        <v>29</v>
      </c>
      <c r="B10" s="38"/>
      <c r="C10" s="38"/>
      <c r="D10" s="27">
        <v>0</v>
      </c>
      <c r="E10" s="27">
        <v>13.2</v>
      </c>
      <c r="F10" s="27">
        <v>10.5</v>
      </c>
      <c r="G10" s="27">
        <v>10.5</v>
      </c>
      <c r="H10" s="27">
        <v>6.8</v>
      </c>
      <c r="I10" s="27">
        <v>6.8</v>
      </c>
      <c r="J10" s="7">
        <f t="shared" si="0"/>
        <v>47.8</v>
      </c>
    </row>
    <row r="11" spans="1:10" x14ac:dyDescent="0.2">
      <c r="A11" s="38" t="s">
        <v>30</v>
      </c>
      <c r="B11" s="38"/>
      <c r="C11" s="38"/>
      <c r="D11" s="27">
        <v>0</v>
      </c>
      <c r="E11" s="27">
        <v>14.8</v>
      </c>
      <c r="F11" s="27">
        <v>10.5</v>
      </c>
      <c r="G11" s="27">
        <v>10.5</v>
      </c>
      <c r="H11" s="27">
        <v>6.8</v>
      </c>
      <c r="I11" s="27">
        <v>7</v>
      </c>
      <c r="J11" s="7">
        <f t="shared" si="0"/>
        <v>49.599999999999994</v>
      </c>
    </row>
    <row r="12" spans="1:10" x14ac:dyDescent="0.2">
      <c r="A12" s="38" t="s">
        <v>31</v>
      </c>
      <c r="B12" s="38"/>
      <c r="C12" s="38"/>
      <c r="D12" s="27">
        <v>0</v>
      </c>
      <c r="E12" s="27">
        <v>4</v>
      </c>
      <c r="F12" s="27">
        <v>12.600000000000001</v>
      </c>
      <c r="G12" s="27">
        <v>10.5</v>
      </c>
      <c r="H12" s="27">
        <v>6</v>
      </c>
      <c r="I12" s="27">
        <v>6.6</v>
      </c>
      <c r="J12" s="7">
        <f t="shared" si="0"/>
        <v>39.700000000000003</v>
      </c>
    </row>
    <row r="13" spans="1:10" x14ac:dyDescent="0.2">
      <c r="A13" s="38" t="s">
        <v>32</v>
      </c>
      <c r="B13" s="38"/>
      <c r="C13" s="38"/>
      <c r="D13" s="27">
        <v>0</v>
      </c>
      <c r="E13" s="27">
        <v>18.8</v>
      </c>
      <c r="F13" s="27">
        <v>13.5</v>
      </c>
      <c r="G13" s="27">
        <v>13.200000000000001</v>
      </c>
      <c r="H13" s="27">
        <v>8</v>
      </c>
      <c r="I13" s="27">
        <v>9</v>
      </c>
      <c r="J13" s="7">
        <f t="shared" si="0"/>
        <v>62.5</v>
      </c>
    </row>
    <row r="14" spans="1:10" x14ac:dyDescent="0.2">
      <c r="A14" s="38" t="s">
        <v>33</v>
      </c>
      <c r="B14" s="38"/>
      <c r="C14" s="38"/>
      <c r="D14" s="27">
        <v>0</v>
      </c>
      <c r="E14" s="27">
        <v>6</v>
      </c>
      <c r="F14" s="27">
        <v>10.5</v>
      </c>
      <c r="G14" s="27">
        <v>10.199999999999999</v>
      </c>
      <c r="H14" s="27">
        <v>3</v>
      </c>
      <c r="I14" s="27">
        <v>2.8</v>
      </c>
      <c r="J14" s="7">
        <f t="shared" si="0"/>
        <v>32.5</v>
      </c>
    </row>
    <row r="15" spans="1:10" x14ac:dyDescent="0.2">
      <c r="A15" s="38" t="s">
        <v>34</v>
      </c>
      <c r="B15" s="38"/>
      <c r="C15" s="38"/>
      <c r="D15" s="27">
        <v>0</v>
      </c>
      <c r="E15" s="27">
        <v>13.2</v>
      </c>
      <c r="F15" s="27">
        <v>10.199999999999999</v>
      </c>
      <c r="G15" s="27">
        <v>9.8999999999999986</v>
      </c>
      <c r="H15" s="27">
        <v>6.6</v>
      </c>
      <c r="I15" s="27">
        <v>6.8</v>
      </c>
      <c r="J15" s="7">
        <f t="shared" si="0"/>
        <v>46.699999999999996</v>
      </c>
    </row>
    <row r="16" spans="1:10" x14ac:dyDescent="0.2">
      <c r="A16" s="38" t="s">
        <v>35</v>
      </c>
      <c r="B16" s="38"/>
      <c r="C16" s="38"/>
      <c r="D16" s="27">
        <v>0</v>
      </c>
      <c r="E16" s="27">
        <v>13.6</v>
      </c>
      <c r="F16" s="27">
        <v>6</v>
      </c>
      <c r="G16" s="27">
        <v>10.199999999999999</v>
      </c>
      <c r="H16" s="27">
        <v>2</v>
      </c>
      <c r="I16" s="27">
        <v>6.8</v>
      </c>
      <c r="J16" s="7">
        <f t="shared" si="0"/>
        <v>38.6</v>
      </c>
    </row>
    <row r="17" spans="1:10" x14ac:dyDescent="0.2">
      <c r="A17" s="38" t="s">
        <v>36</v>
      </c>
      <c r="B17" s="38"/>
      <c r="C17" s="38"/>
      <c r="D17" s="27">
        <v>0</v>
      </c>
      <c r="E17" s="27">
        <v>13.6</v>
      </c>
      <c r="F17" s="27">
        <v>10.199999999999999</v>
      </c>
      <c r="G17" s="27">
        <v>10.199999999999999</v>
      </c>
      <c r="H17" s="27">
        <v>6.6</v>
      </c>
      <c r="I17" s="27">
        <v>7</v>
      </c>
      <c r="J17" s="7">
        <f t="shared" si="0"/>
        <v>47.6</v>
      </c>
    </row>
    <row r="18" spans="1:10" x14ac:dyDescent="0.2">
      <c r="A18" s="38" t="s">
        <v>37</v>
      </c>
      <c r="B18" s="38"/>
      <c r="C18" s="38"/>
      <c r="D18" s="27">
        <v>0</v>
      </c>
      <c r="E18" s="27">
        <v>13.6</v>
      </c>
      <c r="F18" s="27">
        <v>10.199999999999999</v>
      </c>
      <c r="G18" s="27">
        <v>10.5</v>
      </c>
      <c r="H18" s="27">
        <v>2</v>
      </c>
      <c r="I18" s="27">
        <v>6.8</v>
      </c>
      <c r="J18" s="7">
        <f t="shared" si="0"/>
        <v>43.099999999999994</v>
      </c>
    </row>
  </sheetData>
  <mergeCells count="16">
    <mergeCell ref="A16:C16"/>
    <mergeCell ref="A17:C17"/>
    <mergeCell ref="A18:C18"/>
    <mergeCell ref="A11:C11"/>
    <mergeCell ref="A12:C12"/>
    <mergeCell ref="A13:C13"/>
    <mergeCell ref="A14:C14"/>
    <mergeCell ref="A15:C15"/>
    <mergeCell ref="A7:C7"/>
    <mergeCell ref="A8:C8"/>
    <mergeCell ref="A9:C9"/>
    <mergeCell ref="A10:C10"/>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
  <sheetViews>
    <sheetView workbookViewId="0">
      <selection activeCell="J18" sqref="J18"/>
    </sheetView>
  </sheetViews>
  <sheetFormatPr defaultRowHeight="12.75" x14ac:dyDescent="0.2"/>
  <cols>
    <col min="1" max="3" width="9.42578125" customWidth="1"/>
    <col min="4" max="9" width="8.85546875" customWidth="1"/>
    <col min="10" max="10" width="9.42578125" customWidth="1"/>
  </cols>
  <sheetData>
    <row r="1" spans="1:10" ht="15.75" x14ac:dyDescent="0.25">
      <c r="A1" s="8" t="s">
        <v>0</v>
      </c>
      <c r="B1" s="3"/>
      <c r="C1" s="3"/>
      <c r="D1" s="3"/>
      <c r="E1" s="1"/>
      <c r="F1" s="1"/>
      <c r="G1" s="1"/>
      <c r="H1" s="1"/>
      <c r="I1" s="1"/>
      <c r="J1" s="1"/>
    </row>
    <row r="2" spans="1:10" ht="15.75" x14ac:dyDescent="0.25">
      <c r="A2" s="1"/>
    </row>
    <row r="3" spans="1:10" s="2" customFormat="1" x14ac:dyDescent="0.2">
      <c r="A3" s="37"/>
      <c r="B3" s="37"/>
      <c r="C3" s="37"/>
      <c r="D3" s="4" t="s">
        <v>6</v>
      </c>
      <c r="E3" s="5" t="s">
        <v>7</v>
      </c>
      <c r="F3" s="5" t="s">
        <v>8</v>
      </c>
      <c r="G3" s="5" t="s">
        <v>9</v>
      </c>
      <c r="H3" s="5" t="s">
        <v>10</v>
      </c>
      <c r="I3" s="5" t="s">
        <v>11</v>
      </c>
      <c r="J3" s="6" t="s">
        <v>12</v>
      </c>
    </row>
    <row r="4" spans="1:10" x14ac:dyDescent="0.2">
      <c r="A4" s="38" t="s">
        <v>23</v>
      </c>
      <c r="B4" s="38"/>
      <c r="C4" s="38"/>
      <c r="D4" s="27">
        <v>0</v>
      </c>
      <c r="E4" s="27">
        <v>11.6</v>
      </c>
      <c r="F4" s="27">
        <v>9</v>
      </c>
      <c r="G4" s="27">
        <v>12</v>
      </c>
      <c r="H4" s="27">
        <v>6.4</v>
      </c>
      <c r="I4" s="27">
        <v>7</v>
      </c>
      <c r="J4" s="7">
        <f>SUM(D4:I4)</f>
        <v>46</v>
      </c>
    </row>
    <row r="5" spans="1:10" x14ac:dyDescent="0.2">
      <c r="A5" s="38" t="s">
        <v>24</v>
      </c>
      <c r="B5" s="38"/>
      <c r="C5" s="38"/>
      <c r="D5" s="27">
        <v>0</v>
      </c>
      <c r="E5" s="27">
        <v>12</v>
      </c>
      <c r="F5" s="27">
        <v>10.199999999999999</v>
      </c>
      <c r="G5" s="27">
        <v>9.6000000000000014</v>
      </c>
      <c r="H5" s="27">
        <v>7.2</v>
      </c>
      <c r="I5" s="27">
        <v>6.8</v>
      </c>
      <c r="J5" s="7">
        <f t="shared" ref="J5:J18" si="0">SUM(D5:I5)</f>
        <v>45.8</v>
      </c>
    </row>
    <row r="6" spans="1:10" x14ac:dyDescent="0.2">
      <c r="A6" s="38" t="s">
        <v>25</v>
      </c>
      <c r="B6" s="38"/>
      <c r="C6" s="38"/>
      <c r="D6" s="27">
        <v>0</v>
      </c>
      <c r="E6" s="27">
        <v>8</v>
      </c>
      <c r="F6" s="27">
        <v>12</v>
      </c>
      <c r="G6" s="27">
        <v>3.9000000000000004</v>
      </c>
      <c r="H6" s="27">
        <v>4</v>
      </c>
      <c r="I6" s="27">
        <v>6</v>
      </c>
      <c r="J6" s="7">
        <f t="shared" si="0"/>
        <v>33.9</v>
      </c>
    </row>
    <row r="7" spans="1:10" x14ac:dyDescent="0.2">
      <c r="A7" s="38" t="s">
        <v>26</v>
      </c>
      <c r="B7" s="38"/>
      <c r="C7" s="38"/>
      <c r="D7" s="27">
        <v>0</v>
      </c>
      <c r="E7" s="27">
        <v>14.8</v>
      </c>
      <c r="F7" s="27">
        <v>10.199999999999999</v>
      </c>
      <c r="G7" s="27">
        <v>4.5</v>
      </c>
      <c r="H7" s="27">
        <v>2.4</v>
      </c>
      <c r="I7" s="27">
        <v>6.8</v>
      </c>
      <c r="J7" s="7">
        <f t="shared" si="0"/>
        <v>38.699999999999996</v>
      </c>
    </row>
    <row r="8" spans="1:10" x14ac:dyDescent="0.2">
      <c r="A8" s="38" t="s">
        <v>27</v>
      </c>
      <c r="B8" s="38"/>
      <c r="C8" s="38"/>
      <c r="D8" s="27">
        <v>0</v>
      </c>
      <c r="E8" s="27">
        <v>9.1999999999999993</v>
      </c>
      <c r="F8" s="27">
        <v>10.5</v>
      </c>
      <c r="G8" s="27">
        <v>9</v>
      </c>
      <c r="H8" s="27">
        <v>6</v>
      </c>
      <c r="I8" s="27">
        <v>4</v>
      </c>
      <c r="J8" s="7">
        <f t="shared" si="0"/>
        <v>38.700000000000003</v>
      </c>
    </row>
    <row r="9" spans="1:10" x14ac:dyDescent="0.2">
      <c r="A9" s="38" t="s">
        <v>28</v>
      </c>
      <c r="B9" s="38"/>
      <c r="C9" s="38"/>
      <c r="D9" s="27">
        <v>0</v>
      </c>
      <c r="E9" s="27">
        <v>12</v>
      </c>
      <c r="F9" s="27">
        <v>12</v>
      </c>
      <c r="G9" s="27">
        <v>9.6000000000000014</v>
      </c>
      <c r="H9" s="27">
        <v>6.8</v>
      </c>
      <c r="I9" s="27">
        <v>5</v>
      </c>
      <c r="J9" s="7">
        <f t="shared" si="0"/>
        <v>45.4</v>
      </c>
    </row>
    <row r="10" spans="1:10" x14ac:dyDescent="0.2">
      <c r="A10" s="38" t="s">
        <v>29</v>
      </c>
      <c r="B10" s="38"/>
      <c r="C10" s="38"/>
      <c r="D10" s="27">
        <v>0</v>
      </c>
      <c r="E10" s="27">
        <v>15.6</v>
      </c>
      <c r="F10" s="27">
        <v>10.5</v>
      </c>
      <c r="G10" s="27">
        <v>9.8999999999999986</v>
      </c>
      <c r="H10" s="27">
        <v>6.8</v>
      </c>
      <c r="I10" s="27">
        <v>7</v>
      </c>
      <c r="J10" s="7">
        <f t="shared" si="0"/>
        <v>49.8</v>
      </c>
    </row>
    <row r="11" spans="1:10" x14ac:dyDescent="0.2">
      <c r="A11" s="38" t="s">
        <v>30</v>
      </c>
      <c r="B11" s="38"/>
      <c r="C11" s="38"/>
      <c r="D11" s="27">
        <v>0</v>
      </c>
      <c r="E11" s="27">
        <v>11.2</v>
      </c>
      <c r="F11" s="27">
        <v>10.5</v>
      </c>
      <c r="G11" s="27">
        <v>10.8</v>
      </c>
      <c r="H11" s="27">
        <v>7</v>
      </c>
      <c r="I11" s="27">
        <v>6.4</v>
      </c>
      <c r="J11" s="7">
        <f t="shared" si="0"/>
        <v>45.9</v>
      </c>
    </row>
    <row r="12" spans="1:10" x14ac:dyDescent="0.2">
      <c r="A12" s="38" t="s">
        <v>31</v>
      </c>
      <c r="B12" s="38"/>
      <c r="C12" s="38"/>
      <c r="D12" s="27">
        <v>0</v>
      </c>
      <c r="E12" s="27">
        <v>15.6</v>
      </c>
      <c r="F12" s="27">
        <v>5.6999999999999993</v>
      </c>
      <c r="G12" s="27">
        <v>10.5</v>
      </c>
      <c r="H12" s="27">
        <v>6.4</v>
      </c>
      <c r="I12" s="27">
        <v>6.6</v>
      </c>
      <c r="J12" s="7">
        <f t="shared" si="0"/>
        <v>44.8</v>
      </c>
    </row>
    <row r="13" spans="1:10" x14ac:dyDescent="0.2">
      <c r="A13" s="38" t="s">
        <v>32</v>
      </c>
      <c r="B13" s="38"/>
      <c r="C13" s="38"/>
      <c r="D13" s="27">
        <v>0</v>
      </c>
      <c r="E13" s="27">
        <v>8</v>
      </c>
      <c r="F13" s="27">
        <v>12.899999999999999</v>
      </c>
      <c r="G13" s="27">
        <v>9.6000000000000014</v>
      </c>
      <c r="H13" s="27">
        <v>6.6</v>
      </c>
      <c r="I13" s="27">
        <v>8</v>
      </c>
      <c r="J13" s="7">
        <f t="shared" si="0"/>
        <v>45.1</v>
      </c>
    </row>
    <row r="14" spans="1:10" x14ac:dyDescent="0.2">
      <c r="A14" s="38" t="s">
        <v>33</v>
      </c>
      <c r="B14" s="38"/>
      <c r="C14" s="38"/>
      <c r="D14" s="27">
        <v>0</v>
      </c>
      <c r="E14" s="27">
        <v>13.2</v>
      </c>
      <c r="F14" s="27">
        <v>11.399999999999999</v>
      </c>
      <c r="G14" s="27">
        <v>10.5</v>
      </c>
      <c r="H14" s="27">
        <v>4</v>
      </c>
      <c r="I14" s="27">
        <v>4</v>
      </c>
      <c r="J14" s="7">
        <f t="shared" si="0"/>
        <v>43.099999999999994</v>
      </c>
    </row>
    <row r="15" spans="1:10" x14ac:dyDescent="0.2">
      <c r="A15" s="38" t="s">
        <v>34</v>
      </c>
      <c r="B15" s="38"/>
      <c r="C15" s="38"/>
      <c r="D15" s="27">
        <v>0</v>
      </c>
      <c r="E15" s="27">
        <v>13.6</v>
      </c>
      <c r="F15" s="27">
        <v>10.8</v>
      </c>
      <c r="G15" s="27">
        <v>9.6000000000000014</v>
      </c>
      <c r="H15" s="27">
        <v>6.8</v>
      </c>
      <c r="I15" s="27">
        <v>6.4</v>
      </c>
      <c r="J15" s="7">
        <f t="shared" si="0"/>
        <v>47.199999999999996</v>
      </c>
    </row>
    <row r="16" spans="1:10" x14ac:dyDescent="0.2">
      <c r="A16" s="38" t="s">
        <v>35</v>
      </c>
      <c r="B16" s="38"/>
      <c r="C16" s="38"/>
      <c r="D16" s="27">
        <v>0</v>
      </c>
      <c r="E16" s="27">
        <v>14</v>
      </c>
      <c r="F16" s="27">
        <v>6.8999999999999995</v>
      </c>
      <c r="G16" s="27">
        <v>9.3000000000000007</v>
      </c>
      <c r="H16" s="27">
        <v>3</v>
      </c>
      <c r="I16" s="27">
        <v>6.6</v>
      </c>
      <c r="J16" s="7">
        <f t="shared" si="0"/>
        <v>39.800000000000004</v>
      </c>
    </row>
    <row r="17" spans="1:10" x14ac:dyDescent="0.2">
      <c r="A17" s="38" t="s">
        <v>36</v>
      </c>
      <c r="B17" s="38"/>
      <c r="C17" s="38"/>
      <c r="D17" s="27">
        <v>0</v>
      </c>
      <c r="E17" s="27">
        <v>13.6</v>
      </c>
      <c r="F17" s="27">
        <v>9.6000000000000014</v>
      </c>
      <c r="G17" s="27">
        <v>11.7</v>
      </c>
      <c r="H17" s="27">
        <v>7</v>
      </c>
      <c r="I17" s="27">
        <v>7.2</v>
      </c>
      <c r="J17" s="7">
        <f t="shared" si="0"/>
        <v>49.100000000000009</v>
      </c>
    </row>
    <row r="18" spans="1:10" x14ac:dyDescent="0.2">
      <c r="A18" s="38" t="s">
        <v>37</v>
      </c>
      <c r="B18" s="38"/>
      <c r="C18" s="38"/>
      <c r="D18" s="27">
        <v>0</v>
      </c>
      <c r="E18" s="27">
        <v>13.2</v>
      </c>
      <c r="F18" s="27">
        <v>12</v>
      </c>
      <c r="G18" s="27">
        <v>11.7</v>
      </c>
      <c r="H18" s="27">
        <v>6</v>
      </c>
      <c r="I18" s="27">
        <v>8</v>
      </c>
      <c r="J18" s="7">
        <f t="shared" si="0"/>
        <v>50.9</v>
      </c>
    </row>
  </sheetData>
  <mergeCells count="16">
    <mergeCell ref="A16:C16"/>
    <mergeCell ref="A17:C17"/>
    <mergeCell ref="A18:C18"/>
    <mergeCell ref="A11:C11"/>
    <mergeCell ref="A12:C12"/>
    <mergeCell ref="A13:C13"/>
    <mergeCell ref="A14:C14"/>
    <mergeCell ref="A15:C15"/>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workbookViewId="0">
      <selection activeCell="J18" sqref="J18"/>
    </sheetView>
  </sheetViews>
  <sheetFormatPr defaultRowHeight="12.75" x14ac:dyDescent="0.2"/>
  <cols>
    <col min="1" max="3" width="9.42578125" customWidth="1"/>
    <col min="4" max="9" width="8.85546875" customWidth="1"/>
    <col min="10" max="10" width="9.42578125" customWidth="1"/>
  </cols>
  <sheetData>
    <row r="1" spans="1:10" ht="15.75" x14ac:dyDescent="0.25">
      <c r="A1" s="8" t="s">
        <v>0</v>
      </c>
      <c r="B1" s="3"/>
      <c r="C1" s="3"/>
      <c r="D1" s="3"/>
      <c r="E1" s="1"/>
      <c r="F1" s="1"/>
      <c r="G1" s="1"/>
      <c r="H1" s="1"/>
      <c r="I1" s="1"/>
      <c r="J1" s="1"/>
    </row>
    <row r="2" spans="1:10" ht="15.75" x14ac:dyDescent="0.25">
      <c r="A2" s="1"/>
    </row>
    <row r="3" spans="1:10" s="2" customFormat="1" x14ac:dyDescent="0.2">
      <c r="A3" s="37"/>
      <c r="B3" s="37"/>
      <c r="C3" s="37"/>
      <c r="D3" s="4" t="s">
        <v>6</v>
      </c>
      <c r="E3" s="5" t="s">
        <v>7</v>
      </c>
      <c r="F3" s="5" t="s">
        <v>8</v>
      </c>
      <c r="G3" s="5" t="s">
        <v>9</v>
      </c>
      <c r="H3" s="5" t="s">
        <v>10</v>
      </c>
      <c r="I3" s="5" t="s">
        <v>11</v>
      </c>
      <c r="J3" s="6" t="s">
        <v>12</v>
      </c>
    </row>
    <row r="4" spans="1:10" x14ac:dyDescent="0.2">
      <c r="A4" s="38" t="s">
        <v>23</v>
      </c>
      <c r="B4" s="38"/>
      <c r="C4" s="38"/>
      <c r="D4" s="27">
        <v>0</v>
      </c>
      <c r="E4" s="27">
        <v>13.2</v>
      </c>
      <c r="F4" s="27">
        <v>9.8999999999999986</v>
      </c>
      <c r="G4" s="27">
        <v>10.199999999999999</v>
      </c>
      <c r="H4" s="27">
        <v>6.4</v>
      </c>
      <c r="I4" s="27">
        <v>6.8</v>
      </c>
      <c r="J4" s="7">
        <f>SUM(D4:I4)</f>
        <v>46.499999999999993</v>
      </c>
    </row>
    <row r="5" spans="1:10" x14ac:dyDescent="0.2">
      <c r="A5" s="38" t="s">
        <v>24</v>
      </c>
      <c r="B5" s="38"/>
      <c r="C5" s="38"/>
      <c r="D5" s="27">
        <v>0</v>
      </c>
      <c r="E5" s="27">
        <v>13.2</v>
      </c>
      <c r="F5" s="27">
        <v>9.8999999999999986</v>
      </c>
      <c r="G5" s="27">
        <v>10.199999999999999</v>
      </c>
      <c r="H5" s="27">
        <v>7.2</v>
      </c>
      <c r="I5" s="27">
        <v>7</v>
      </c>
      <c r="J5" s="7">
        <f t="shared" ref="J5:J18" si="0">SUM(D5:I5)</f>
        <v>47.5</v>
      </c>
    </row>
    <row r="6" spans="1:10" x14ac:dyDescent="0.2">
      <c r="A6" s="38" t="s">
        <v>25</v>
      </c>
      <c r="B6" s="38"/>
      <c r="C6" s="38"/>
      <c r="D6" s="27">
        <v>0</v>
      </c>
      <c r="E6" s="27">
        <v>8.4</v>
      </c>
      <c r="F6" s="27">
        <v>11.7</v>
      </c>
      <c r="G6" s="27">
        <v>3.9000000000000004</v>
      </c>
      <c r="H6" s="27">
        <v>2.4</v>
      </c>
      <c r="I6" s="27">
        <v>2.4</v>
      </c>
      <c r="J6" s="7">
        <f t="shared" si="0"/>
        <v>28.799999999999997</v>
      </c>
    </row>
    <row r="7" spans="1:10" x14ac:dyDescent="0.2">
      <c r="A7" s="38" t="s">
        <v>26</v>
      </c>
      <c r="B7" s="38"/>
      <c r="C7" s="38"/>
      <c r="D7" s="27">
        <v>0</v>
      </c>
      <c r="E7" s="27">
        <v>13.6</v>
      </c>
      <c r="F7" s="27">
        <v>10.199999999999999</v>
      </c>
      <c r="G7" s="27">
        <v>4.1999999999999993</v>
      </c>
      <c r="H7" s="27">
        <v>2.8</v>
      </c>
      <c r="I7" s="27">
        <v>7</v>
      </c>
      <c r="J7" s="7">
        <f t="shared" si="0"/>
        <v>37.799999999999997</v>
      </c>
    </row>
    <row r="8" spans="1:10" x14ac:dyDescent="0.2">
      <c r="A8" s="38" t="s">
        <v>27</v>
      </c>
      <c r="B8" s="38"/>
      <c r="C8" s="38"/>
      <c r="D8" s="27">
        <v>0</v>
      </c>
      <c r="E8" s="27">
        <v>10</v>
      </c>
      <c r="F8" s="27">
        <v>9.6000000000000014</v>
      </c>
      <c r="G8" s="27">
        <v>9</v>
      </c>
      <c r="H8" s="27">
        <v>6.2</v>
      </c>
      <c r="I8" s="27">
        <v>4.2</v>
      </c>
      <c r="J8" s="7">
        <f t="shared" si="0"/>
        <v>39.000000000000007</v>
      </c>
    </row>
    <row r="9" spans="1:10" x14ac:dyDescent="0.2">
      <c r="A9" s="38" t="s">
        <v>28</v>
      </c>
      <c r="B9" s="38"/>
      <c r="C9" s="38"/>
      <c r="D9" s="27">
        <v>0</v>
      </c>
      <c r="E9" s="27">
        <v>6.8</v>
      </c>
      <c r="F9" s="27">
        <v>9.6000000000000014</v>
      </c>
      <c r="G9" s="27">
        <v>9.8999999999999986</v>
      </c>
      <c r="H9" s="27">
        <v>6.6</v>
      </c>
      <c r="I9" s="27">
        <v>4.8</v>
      </c>
      <c r="J9" s="7">
        <f t="shared" si="0"/>
        <v>37.699999999999996</v>
      </c>
    </row>
    <row r="10" spans="1:10" x14ac:dyDescent="0.2">
      <c r="A10" s="38" t="s">
        <v>29</v>
      </c>
      <c r="B10" s="38"/>
      <c r="C10" s="38"/>
      <c r="D10" s="27">
        <v>0</v>
      </c>
      <c r="E10" s="27">
        <v>13.2</v>
      </c>
      <c r="F10" s="27">
        <v>11.7</v>
      </c>
      <c r="G10" s="27">
        <v>11.399999999999999</v>
      </c>
      <c r="H10" s="27">
        <v>6.8</v>
      </c>
      <c r="I10" s="27">
        <v>7.2</v>
      </c>
      <c r="J10" s="7">
        <f t="shared" si="0"/>
        <v>50.3</v>
      </c>
    </row>
    <row r="11" spans="1:10" x14ac:dyDescent="0.2">
      <c r="A11" s="38" t="s">
        <v>30</v>
      </c>
      <c r="B11" s="38"/>
      <c r="C11" s="38"/>
      <c r="D11" s="27">
        <v>0</v>
      </c>
      <c r="E11" s="27">
        <v>15.6</v>
      </c>
      <c r="F11" s="27">
        <v>11.399999999999999</v>
      </c>
      <c r="G11" s="27">
        <v>10.8</v>
      </c>
      <c r="H11" s="27">
        <v>7.2</v>
      </c>
      <c r="I11" s="27">
        <v>7</v>
      </c>
      <c r="J11" s="7">
        <f t="shared" si="0"/>
        <v>52</v>
      </c>
    </row>
    <row r="12" spans="1:10" x14ac:dyDescent="0.2">
      <c r="A12" s="38" t="s">
        <v>31</v>
      </c>
      <c r="B12" s="38"/>
      <c r="C12" s="38"/>
      <c r="D12" s="27">
        <v>0</v>
      </c>
      <c r="E12" s="27">
        <v>6</v>
      </c>
      <c r="F12" s="27">
        <v>3.9000000000000004</v>
      </c>
      <c r="G12" s="27">
        <v>9.8999999999999986</v>
      </c>
      <c r="H12" s="27">
        <v>6.6</v>
      </c>
      <c r="I12" s="27">
        <v>6.8</v>
      </c>
      <c r="J12" s="7">
        <f t="shared" si="0"/>
        <v>33.199999999999996</v>
      </c>
    </row>
    <row r="13" spans="1:10" x14ac:dyDescent="0.2">
      <c r="A13" s="38" t="s">
        <v>32</v>
      </c>
      <c r="B13" s="38"/>
      <c r="C13" s="38"/>
      <c r="D13" s="27">
        <v>0</v>
      </c>
      <c r="E13" s="27">
        <v>18.399999999999999</v>
      </c>
      <c r="F13" s="27">
        <v>13.5</v>
      </c>
      <c r="G13" s="27">
        <v>10.8</v>
      </c>
      <c r="H13" s="27">
        <v>7.2</v>
      </c>
      <c r="I13" s="27">
        <v>8.1999999999999993</v>
      </c>
      <c r="J13" s="7">
        <f t="shared" si="0"/>
        <v>58.100000000000009</v>
      </c>
    </row>
    <row r="14" spans="1:10" x14ac:dyDescent="0.2">
      <c r="A14" s="38" t="s">
        <v>33</v>
      </c>
      <c r="B14" s="38"/>
      <c r="C14" s="38"/>
      <c r="D14" s="27">
        <v>0</v>
      </c>
      <c r="E14" s="27">
        <v>7.6</v>
      </c>
      <c r="F14" s="27">
        <v>10.8</v>
      </c>
      <c r="G14" s="27">
        <v>10.199999999999999</v>
      </c>
      <c r="H14" s="27">
        <v>4.4000000000000004</v>
      </c>
      <c r="I14" s="27">
        <v>2.6</v>
      </c>
      <c r="J14" s="7">
        <f t="shared" si="0"/>
        <v>35.6</v>
      </c>
    </row>
    <row r="15" spans="1:10" x14ac:dyDescent="0.2">
      <c r="A15" s="38" t="s">
        <v>34</v>
      </c>
      <c r="B15" s="38"/>
      <c r="C15" s="38"/>
      <c r="D15" s="27">
        <v>0</v>
      </c>
      <c r="E15" s="27">
        <v>14</v>
      </c>
      <c r="F15" s="27">
        <v>9.8999999999999986</v>
      </c>
      <c r="G15" s="27">
        <v>9.8999999999999986</v>
      </c>
      <c r="H15" s="27">
        <v>6.6</v>
      </c>
      <c r="I15" s="27">
        <v>6.6</v>
      </c>
      <c r="J15" s="7">
        <f t="shared" si="0"/>
        <v>47</v>
      </c>
    </row>
    <row r="16" spans="1:10" x14ac:dyDescent="0.2">
      <c r="A16" s="38" t="s">
        <v>35</v>
      </c>
      <c r="B16" s="38"/>
      <c r="C16" s="38"/>
      <c r="D16" s="27">
        <v>0</v>
      </c>
      <c r="E16" s="27">
        <v>13.6</v>
      </c>
      <c r="F16" s="27">
        <v>7.5</v>
      </c>
      <c r="G16" s="27">
        <v>11.7</v>
      </c>
      <c r="H16" s="27">
        <v>3</v>
      </c>
      <c r="I16" s="27">
        <v>6.8</v>
      </c>
      <c r="J16" s="7">
        <f t="shared" si="0"/>
        <v>42.599999999999994</v>
      </c>
    </row>
    <row r="17" spans="1:10" x14ac:dyDescent="0.2">
      <c r="A17" s="38" t="s">
        <v>36</v>
      </c>
      <c r="B17" s="38"/>
      <c r="C17" s="38"/>
      <c r="D17" s="27">
        <v>0</v>
      </c>
      <c r="E17" s="27">
        <v>13.6</v>
      </c>
      <c r="F17" s="27">
        <v>9.8999999999999986</v>
      </c>
      <c r="G17" s="27">
        <v>11.399999999999999</v>
      </c>
      <c r="H17" s="27">
        <v>6.6</v>
      </c>
      <c r="I17" s="27">
        <v>7.6</v>
      </c>
      <c r="J17" s="7">
        <f t="shared" si="0"/>
        <v>49.1</v>
      </c>
    </row>
    <row r="18" spans="1:10" x14ac:dyDescent="0.2">
      <c r="A18" s="38" t="s">
        <v>37</v>
      </c>
      <c r="B18" s="38"/>
      <c r="C18" s="38"/>
      <c r="D18" s="27">
        <v>0</v>
      </c>
      <c r="E18" s="27">
        <v>16</v>
      </c>
      <c r="F18" s="27">
        <v>12.299999999999999</v>
      </c>
      <c r="G18" s="27">
        <v>11.7</v>
      </c>
      <c r="H18" s="27">
        <v>3</v>
      </c>
      <c r="I18" s="27">
        <v>7.8</v>
      </c>
      <c r="J18" s="7">
        <f t="shared" si="0"/>
        <v>50.8</v>
      </c>
    </row>
  </sheetData>
  <mergeCells count="16">
    <mergeCell ref="A16:C16"/>
    <mergeCell ref="A17:C17"/>
    <mergeCell ref="A18:C18"/>
    <mergeCell ref="A11:C11"/>
    <mergeCell ref="A12:C12"/>
    <mergeCell ref="A13:C13"/>
    <mergeCell ref="A14:C14"/>
    <mergeCell ref="A15:C15"/>
    <mergeCell ref="A7:C7"/>
    <mergeCell ref="A8:C8"/>
    <mergeCell ref="A9:C9"/>
    <mergeCell ref="A10:C10"/>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18"/>
  <sheetViews>
    <sheetView workbookViewId="0">
      <selection activeCell="H29" sqref="H29"/>
    </sheetView>
  </sheetViews>
  <sheetFormatPr defaultRowHeight="12.75" x14ac:dyDescent="0.2"/>
  <cols>
    <col min="1" max="3" width="9.42578125" customWidth="1"/>
    <col min="4" max="9" width="8.85546875" customWidth="1"/>
    <col min="10" max="10" width="9.42578125" customWidth="1"/>
  </cols>
  <sheetData>
    <row r="1" spans="1:10" ht="15.75" x14ac:dyDescent="0.25">
      <c r="A1" s="8" t="s">
        <v>0</v>
      </c>
      <c r="B1" s="3"/>
      <c r="C1" s="3"/>
      <c r="D1" s="3"/>
      <c r="E1" s="1"/>
      <c r="F1" s="1"/>
      <c r="G1" s="1"/>
      <c r="H1" s="1"/>
      <c r="I1" s="1"/>
      <c r="J1" s="1"/>
    </row>
    <row r="2" spans="1:10" ht="15.75" x14ac:dyDescent="0.25">
      <c r="A2" s="1"/>
    </row>
    <row r="3" spans="1:10" s="2" customFormat="1" x14ac:dyDescent="0.2">
      <c r="A3" s="37"/>
      <c r="B3" s="37"/>
      <c r="C3" s="37"/>
      <c r="D3" s="4" t="s">
        <v>6</v>
      </c>
      <c r="E3" s="5" t="s">
        <v>7</v>
      </c>
      <c r="F3" s="5" t="s">
        <v>8</v>
      </c>
      <c r="G3" s="5" t="s">
        <v>9</v>
      </c>
      <c r="H3" s="5" t="s">
        <v>10</v>
      </c>
      <c r="I3" s="5" t="s">
        <v>11</v>
      </c>
      <c r="J3" s="6" t="s">
        <v>12</v>
      </c>
    </row>
    <row r="4" spans="1:10" x14ac:dyDescent="0.2">
      <c r="A4" s="38" t="s">
        <v>23</v>
      </c>
      <c r="B4" s="38"/>
      <c r="C4" s="38"/>
      <c r="D4" s="27">
        <v>20.399999999999999</v>
      </c>
      <c r="E4" s="27">
        <v>13.6</v>
      </c>
      <c r="F4" s="27">
        <v>10.199999999999999</v>
      </c>
      <c r="G4" s="27">
        <v>10.5</v>
      </c>
      <c r="H4" s="27">
        <v>6.6</v>
      </c>
      <c r="I4" s="27">
        <v>7</v>
      </c>
      <c r="J4" s="7">
        <f>SUM(E4:I4)</f>
        <v>47.9</v>
      </c>
    </row>
    <row r="5" spans="1:10" x14ac:dyDescent="0.2">
      <c r="A5" s="38" t="s">
        <v>24</v>
      </c>
      <c r="B5" s="38"/>
      <c r="C5" s="38"/>
      <c r="D5" s="27">
        <v>18</v>
      </c>
      <c r="E5" s="27">
        <v>13.6</v>
      </c>
      <c r="F5" s="27">
        <v>10.199999999999999</v>
      </c>
      <c r="G5" s="27">
        <v>10.199999999999999</v>
      </c>
      <c r="H5" s="27">
        <v>7.4</v>
      </c>
      <c r="I5" s="27">
        <v>7.2</v>
      </c>
      <c r="J5" s="7">
        <f t="shared" ref="J5:J18" si="0">SUM(E5:I5)</f>
        <v>48.6</v>
      </c>
    </row>
    <row r="6" spans="1:10" x14ac:dyDescent="0.2">
      <c r="A6" s="38" t="s">
        <v>25</v>
      </c>
      <c r="B6" s="38"/>
      <c r="C6" s="38"/>
      <c r="D6" s="27">
        <v>16.799999999999997</v>
      </c>
      <c r="E6" s="27">
        <v>8</v>
      </c>
      <c r="F6" s="27">
        <v>12</v>
      </c>
      <c r="G6" s="27">
        <v>4.1999999999999993</v>
      </c>
      <c r="H6" s="27">
        <v>2</v>
      </c>
      <c r="I6" s="27">
        <v>2</v>
      </c>
      <c r="J6" s="7">
        <f t="shared" si="0"/>
        <v>28.2</v>
      </c>
    </row>
    <row r="7" spans="1:10" x14ac:dyDescent="0.2">
      <c r="A7" s="38" t="s">
        <v>26</v>
      </c>
      <c r="B7" s="38"/>
      <c r="C7" s="38"/>
      <c r="D7" s="27">
        <v>9</v>
      </c>
      <c r="E7" s="27">
        <v>14</v>
      </c>
      <c r="F7" s="27">
        <v>10.5</v>
      </c>
      <c r="G7" s="27">
        <v>4.1999999999999993</v>
      </c>
      <c r="H7" s="27">
        <v>2.8</v>
      </c>
      <c r="I7" s="27">
        <v>7.4</v>
      </c>
      <c r="J7" s="7">
        <f t="shared" si="0"/>
        <v>38.9</v>
      </c>
    </row>
    <row r="8" spans="1:10" x14ac:dyDescent="0.2">
      <c r="A8" s="38" t="s">
        <v>27</v>
      </c>
      <c r="B8" s="38"/>
      <c r="C8" s="38"/>
      <c r="D8" s="27">
        <v>18</v>
      </c>
      <c r="E8" s="27">
        <v>9.6</v>
      </c>
      <c r="F8" s="27">
        <v>10.199999999999999</v>
      </c>
      <c r="G8" s="27">
        <v>9</v>
      </c>
      <c r="H8" s="27">
        <v>6</v>
      </c>
      <c r="I8" s="27">
        <v>4</v>
      </c>
      <c r="J8" s="7">
        <f t="shared" si="0"/>
        <v>38.799999999999997</v>
      </c>
    </row>
    <row r="9" spans="1:10" x14ac:dyDescent="0.2">
      <c r="A9" s="38" t="s">
        <v>28</v>
      </c>
      <c r="B9" s="38"/>
      <c r="C9" s="38"/>
      <c r="D9" s="27">
        <v>16.799999999999997</v>
      </c>
      <c r="E9" s="27">
        <v>6.4</v>
      </c>
      <c r="F9" s="27">
        <v>10.199999999999999</v>
      </c>
      <c r="G9" s="27">
        <v>10.199999999999999</v>
      </c>
      <c r="H9" s="27">
        <v>6.8</v>
      </c>
      <c r="I9" s="27">
        <v>5</v>
      </c>
      <c r="J9" s="7">
        <f t="shared" si="0"/>
        <v>38.6</v>
      </c>
    </row>
    <row r="10" spans="1:10" x14ac:dyDescent="0.2">
      <c r="A10" s="38" t="s">
        <v>29</v>
      </c>
      <c r="B10" s="38"/>
      <c r="C10" s="38"/>
      <c r="D10" s="27">
        <v>16.200000000000003</v>
      </c>
      <c r="E10" s="27">
        <v>14</v>
      </c>
      <c r="F10" s="27">
        <v>12</v>
      </c>
      <c r="G10" s="27">
        <v>11.7</v>
      </c>
      <c r="H10" s="27">
        <v>6.8</v>
      </c>
      <c r="I10" s="27">
        <v>7.4</v>
      </c>
      <c r="J10" s="7">
        <f t="shared" si="0"/>
        <v>51.9</v>
      </c>
    </row>
    <row r="11" spans="1:10" x14ac:dyDescent="0.2">
      <c r="A11" s="38" t="s">
        <v>30</v>
      </c>
      <c r="B11" s="38"/>
      <c r="C11" s="38"/>
      <c r="D11" s="27">
        <v>25.200000000000003</v>
      </c>
      <c r="E11" s="27">
        <v>16</v>
      </c>
      <c r="F11" s="27">
        <v>11.7</v>
      </c>
      <c r="G11" s="27">
        <v>11.100000000000001</v>
      </c>
      <c r="H11" s="27">
        <v>7</v>
      </c>
      <c r="I11" s="27">
        <v>7.2</v>
      </c>
      <c r="J11" s="7">
        <f t="shared" si="0"/>
        <v>53</v>
      </c>
    </row>
    <row r="12" spans="1:10" x14ac:dyDescent="0.2">
      <c r="A12" s="38" t="s">
        <v>31</v>
      </c>
      <c r="B12" s="38"/>
      <c r="C12" s="38"/>
      <c r="D12" s="27">
        <v>8.3999999999999986</v>
      </c>
      <c r="E12" s="27">
        <v>5.6</v>
      </c>
      <c r="F12" s="27">
        <v>4.1999999999999993</v>
      </c>
      <c r="G12" s="27">
        <v>10.199999999999999</v>
      </c>
      <c r="H12" s="27">
        <v>6.8</v>
      </c>
      <c r="I12" s="27">
        <v>6.8</v>
      </c>
      <c r="J12" s="7">
        <f t="shared" si="0"/>
        <v>33.6</v>
      </c>
    </row>
    <row r="13" spans="1:10" x14ac:dyDescent="0.2">
      <c r="A13" s="38" t="s">
        <v>32</v>
      </c>
      <c r="B13" s="38"/>
      <c r="C13" s="38"/>
      <c r="D13" s="27">
        <v>25.799999999999997</v>
      </c>
      <c r="E13" s="27">
        <v>18</v>
      </c>
      <c r="F13" s="27">
        <v>13.200000000000001</v>
      </c>
      <c r="G13" s="27">
        <v>10.5</v>
      </c>
      <c r="H13" s="27">
        <v>7</v>
      </c>
      <c r="I13" s="27">
        <v>8</v>
      </c>
      <c r="J13" s="7">
        <f t="shared" si="0"/>
        <v>56.7</v>
      </c>
    </row>
    <row r="14" spans="1:10" x14ac:dyDescent="0.2">
      <c r="A14" s="38" t="s">
        <v>33</v>
      </c>
      <c r="B14" s="38"/>
      <c r="C14" s="38"/>
      <c r="D14" s="27">
        <v>15</v>
      </c>
      <c r="E14" s="27">
        <v>8</v>
      </c>
      <c r="F14" s="27">
        <v>11.100000000000001</v>
      </c>
      <c r="G14" s="27">
        <v>10.199999999999999</v>
      </c>
      <c r="H14" s="27">
        <v>4</v>
      </c>
      <c r="I14" s="27">
        <v>2.8</v>
      </c>
      <c r="J14" s="7">
        <f t="shared" si="0"/>
        <v>36.099999999999994</v>
      </c>
    </row>
    <row r="15" spans="1:10" x14ac:dyDescent="0.2">
      <c r="A15" s="38" t="s">
        <v>34</v>
      </c>
      <c r="B15" s="38"/>
      <c r="C15" s="38"/>
      <c r="D15" s="27">
        <v>19.799999999999997</v>
      </c>
      <c r="E15" s="27">
        <v>13.6</v>
      </c>
      <c r="F15" s="27">
        <v>10.8</v>
      </c>
      <c r="G15" s="27">
        <v>10.199999999999999</v>
      </c>
      <c r="H15" s="27">
        <v>6.8</v>
      </c>
      <c r="I15" s="27">
        <v>6.8</v>
      </c>
      <c r="J15" s="7">
        <f t="shared" si="0"/>
        <v>48.199999999999989</v>
      </c>
    </row>
    <row r="16" spans="1:10" x14ac:dyDescent="0.2">
      <c r="A16" s="38" t="s">
        <v>35</v>
      </c>
      <c r="B16" s="38"/>
      <c r="C16" s="38"/>
      <c r="D16" s="27">
        <v>6</v>
      </c>
      <c r="E16" s="27">
        <v>14</v>
      </c>
      <c r="F16" s="27">
        <v>7.1999999999999993</v>
      </c>
      <c r="G16" s="27">
        <v>12</v>
      </c>
      <c r="H16" s="27">
        <v>2.8</v>
      </c>
      <c r="I16" s="27">
        <v>7</v>
      </c>
      <c r="J16" s="7">
        <f t="shared" si="0"/>
        <v>43</v>
      </c>
    </row>
    <row r="17" spans="1:10" x14ac:dyDescent="0.2">
      <c r="A17" s="38" t="s">
        <v>36</v>
      </c>
      <c r="B17" s="38"/>
      <c r="C17" s="38"/>
      <c r="D17" s="27">
        <v>15</v>
      </c>
      <c r="E17" s="27">
        <v>14</v>
      </c>
      <c r="F17" s="27">
        <v>10.199999999999999</v>
      </c>
      <c r="G17" s="27">
        <v>11.7</v>
      </c>
      <c r="H17" s="27">
        <v>6.8</v>
      </c>
      <c r="I17" s="27">
        <v>7.8</v>
      </c>
      <c r="J17" s="7">
        <f t="shared" si="0"/>
        <v>50.499999999999993</v>
      </c>
    </row>
    <row r="18" spans="1:10" x14ac:dyDescent="0.2">
      <c r="A18" s="38" t="s">
        <v>37</v>
      </c>
      <c r="B18" s="38"/>
      <c r="C18" s="38"/>
      <c r="D18" s="27">
        <v>24</v>
      </c>
      <c r="E18" s="27">
        <v>13.6</v>
      </c>
      <c r="F18" s="27">
        <v>12.600000000000001</v>
      </c>
      <c r="G18" s="27">
        <v>12</v>
      </c>
      <c r="H18" s="27">
        <v>2.8</v>
      </c>
      <c r="I18" s="27">
        <v>8</v>
      </c>
      <c r="J18" s="7">
        <f t="shared" si="0"/>
        <v>49</v>
      </c>
    </row>
  </sheetData>
  <mergeCells count="16">
    <mergeCell ref="A16:C16"/>
    <mergeCell ref="A17:C17"/>
    <mergeCell ref="A18:C18"/>
    <mergeCell ref="A11:C11"/>
    <mergeCell ref="A12:C12"/>
    <mergeCell ref="A13:C13"/>
    <mergeCell ref="A14:C14"/>
    <mergeCell ref="A15:C15"/>
    <mergeCell ref="A7:C7"/>
    <mergeCell ref="A8:C8"/>
    <mergeCell ref="A9:C9"/>
    <mergeCell ref="A10:C10"/>
    <mergeCell ref="A3:C3"/>
    <mergeCell ref="A4:C4"/>
    <mergeCell ref="A5:C5"/>
    <mergeCell ref="A6: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3"/>
  <sheetViews>
    <sheetView zoomScale="85" zoomScaleNormal="85" workbookViewId="0">
      <selection activeCell="N25" sqref="N25"/>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13</v>
      </c>
      <c r="B1" s="10"/>
      <c r="C1" s="9"/>
      <c r="D1" s="9"/>
      <c r="E1" s="9"/>
      <c r="F1" s="9"/>
      <c r="G1" s="9"/>
      <c r="H1" s="9"/>
      <c r="I1" s="11"/>
      <c r="J1" s="11"/>
    </row>
    <row r="2" spans="1:15" ht="6" customHeight="1" x14ac:dyDescent="0.25">
      <c r="A2" s="9"/>
      <c r="B2" s="10"/>
      <c r="C2" s="9"/>
      <c r="D2" s="9"/>
      <c r="E2" s="9"/>
      <c r="F2" s="9"/>
      <c r="G2" s="9"/>
      <c r="H2" s="9"/>
      <c r="I2" s="11"/>
      <c r="J2" s="11"/>
    </row>
    <row r="3" spans="1:15" ht="15.75" x14ac:dyDescent="0.25">
      <c r="A3" s="40" t="s">
        <v>38</v>
      </c>
      <c r="B3" s="40"/>
      <c r="C3" s="40"/>
      <c r="D3" s="40"/>
      <c r="E3" s="40"/>
      <c r="F3" s="40"/>
      <c r="G3" s="40"/>
      <c r="H3" s="40"/>
      <c r="I3" s="11"/>
      <c r="J3" s="11"/>
    </row>
    <row r="4" spans="1:15" x14ac:dyDescent="0.2">
      <c r="A4" s="10"/>
      <c r="B4" s="10"/>
      <c r="C4" s="10"/>
      <c r="D4" s="10"/>
      <c r="E4" s="10"/>
      <c r="F4" s="10"/>
      <c r="G4" s="10"/>
      <c r="H4" s="10"/>
    </row>
    <row r="5" spans="1:15" ht="15.75" x14ac:dyDescent="0.25">
      <c r="G5" s="39" t="s">
        <v>19</v>
      </c>
      <c r="H5" s="39"/>
      <c r="I5" s="11"/>
      <c r="J5" s="11"/>
      <c r="K5" s="39" t="s">
        <v>20</v>
      </c>
      <c r="L5" s="39"/>
      <c r="M5" s="11"/>
      <c r="N5" s="39" t="s">
        <v>21</v>
      </c>
      <c r="O5" s="39"/>
    </row>
    <row r="6" spans="1:15" s="16" customFormat="1" ht="135" customHeight="1" x14ac:dyDescent="0.2">
      <c r="A6" s="13"/>
      <c r="B6" s="14" t="s">
        <v>2</v>
      </c>
      <c r="C6" s="14" t="s">
        <v>3</v>
      </c>
      <c r="D6" s="14" t="s">
        <v>4</v>
      </c>
      <c r="E6" s="14" t="s">
        <v>5</v>
      </c>
      <c r="F6" s="15" t="s">
        <v>39</v>
      </c>
      <c r="G6" s="14" t="s">
        <v>14</v>
      </c>
      <c r="H6" s="25" t="s">
        <v>15</v>
      </c>
      <c r="J6" s="15" t="str">
        <f>F6</f>
        <v>Evaluator 5</v>
      </c>
      <c r="K6" s="14" t="s">
        <v>17</v>
      </c>
      <c r="L6" s="25" t="s">
        <v>16</v>
      </c>
      <c r="N6" s="14" t="s">
        <v>1</v>
      </c>
      <c r="O6" s="25" t="s">
        <v>18</v>
      </c>
    </row>
    <row r="7" spans="1:15" ht="16.5" customHeight="1" x14ac:dyDescent="0.2">
      <c r="A7" s="22" t="str">
        <f>'Evaluator 5'!A4:D4</f>
        <v>ABM</v>
      </c>
      <c r="B7" s="17">
        <f>'Evaluator 1'!J4</f>
        <v>44.6</v>
      </c>
      <c r="C7" s="17">
        <f>'Evaluator 2'!J4</f>
        <v>47.8</v>
      </c>
      <c r="D7" s="17">
        <f>'Evaluator 3'!J4</f>
        <v>46</v>
      </c>
      <c r="E7" s="17">
        <f>'Evaluator 4'!J4</f>
        <v>46.499999999999993</v>
      </c>
      <c r="F7" s="18">
        <f>'Evaluator 5'!J4</f>
        <v>47.9</v>
      </c>
      <c r="G7" s="17">
        <f t="shared" ref="G7:G21" si="0">AVERAGE(B7:F7)</f>
        <v>46.56</v>
      </c>
      <c r="H7" s="26">
        <f>RANK(G7,$G$7:$G$21,0)</f>
        <v>8</v>
      </c>
      <c r="J7" s="28">
        <f>'Evaluator 5'!D4</f>
        <v>20.399999999999999</v>
      </c>
      <c r="K7" s="17">
        <f>AVERAGE(J7)</f>
        <v>20.399999999999999</v>
      </c>
      <c r="L7" s="26">
        <f>RANK(K7,$K$7:$K$21,0)</f>
        <v>4</v>
      </c>
      <c r="N7" s="21">
        <f>G7+K7</f>
        <v>66.960000000000008</v>
      </c>
      <c r="O7" s="26">
        <f>RANK(N7,$N$7:$N$21,0)</f>
        <v>4</v>
      </c>
    </row>
    <row r="8" spans="1:15" ht="16.5" customHeight="1" x14ac:dyDescent="0.2">
      <c r="A8" s="23" t="str">
        <f>'Evaluator 5'!A5:D5</f>
        <v>Ambassador Services</v>
      </c>
      <c r="B8" s="19">
        <f>'Evaluator 1'!J5</f>
        <v>46.9</v>
      </c>
      <c r="C8" s="19">
        <f>'Evaluator 2'!J5</f>
        <v>47.4</v>
      </c>
      <c r="D8" s="19">
        <f>'Evaluator 3'!J5</f>
        <v>45.8</v>
      </c>
      <c r="E8" s="19">
        <f>'Evaluator 4'!J5</f>
        <v>47.5</v>
      </c>
      <c r="F8" s="20">
        <f>'Evaluator 5'!J5</f>
        <v>48.6</v>
      </c>
      <c r="G8" s="19">
        <f t="shared" si="0"/>
        <v>47.239999999999995</v>
      </c>
      <c r="H8" s="26">
        <f t="shared" ref="H8:H21" si="1">RANK(G8,$G$7:$G$21,0)</f>
        <v>6</v>
      </c>
      <c r="J8" s="28">
        <f>'Evaluator 5'!D5</f>
        <v>18</v>
      </c>
      <c r="K8" s="17">
        <f t="shared" ref="K8:K21" si="2">AVERAGE(J8)</f>
        <v>18</v>
      </c>
      <c r="L8" s="26">
        <f t="shared" ref="L8:L21" si="3">RANK(K8,$K$7:$K$21,0)</f>
        <v>6</v>
      </c>
      <c r="N8" s="21">
        <f t="shared" ref="N8:N21" si="4">G8+K8</f>
        <v>65.239999999999995</v>
      </c>
      <c r="O8" s="26">
        <f t="shared" ref="O8:O21" si="5">RANK(N8,$N$7:$N$21,0)</f>
        <v>7</v>
      </c>
    </row>
    <row r="9" spans="1:15" ht="16.5" customHeight="1" x14ac:dyDescent="0.2">
      <c r="A9" s="23" t="str">
        <f>'Evaluator 5'!A6:D6</f>
        <v>C&amp;S Janitorial</v>
      </c>
      <c r="B9" s="19">
        <f>'Evaluator 1'!J6</f>
        <v>27.9</v>
      </c>
      <c r="C9" s="19">
        <f>'Evaluator 2'!J6</f>
        <v>27.5</v>
      </c>
      <c r="D9" s="19">
        <f>'Evaluator 3'!J6</f>
        <v>33.9</v>
      </c>
      <c r="E9" s="19">
        <f>'Evaluator 4'!J6</f>
        <v>28.799999999999997</v>
      </c>
      <c r="F9" s="20">
        <f>'Evaluator 5'!J6</f>
        <v>28.2</v>
      </c>
      <c r="G9" s="19">
        <f t="shared" si="0"/>
        <v>29.259999999999998</v>
      </c>
      <c r="H9" s="26">
        <f t="shared" si="1"/>
        <v>15</v>
      </c>
      <c r="J9" s="28">
        <f>'Evaluator 5'!D6</f>
        <v>16.799999999999997</v>
      </c>
      <c r="K9" s="17">
        <f t="shared" si="2"/>
        <v>16.799999999999997</v>
      </c>
      <c r="L9" s="26">
        <f t="shared" si="3"/>
        <v>8</v>
      </c>
      <c r="N9" s="21">
        <f t="shared" si="4"/>
        <v>46.059999999999995</v>
      </c>
      <c r="O9" s="26">
        <f t="shared" si="5"/>
        <v>15</v>
      </c>
    </row>
    <row r="10" spans="1:15" x14ac:dyDescent="0.2">
      <c r="A10" s="23" t="str">
        <f>'Evaluator 5'!A7:D7</f>
        <v>Caring Commerical Cleaning</v>
      </c>
      <c r="B10" s="19">
        <f>'Evaluator 1'!J7</f>
        <v>38.299999999999997</v>
      </c>
      <c r="C10" s="19">
        <f>'Evaluator 2'!J7</f>
        <v>36.1</v>
      </c>
      <c r="D10" s="19">
        <f>'Evaluator 3'!J7</f>
        <v>38.699999999999996</v>
      </c>
      <c r="E10" s="19">
        <f>'Evaluator 4'!J7</f>
        <v>37.799999999999997</v>
      </c>
      <c r="F10" s="20">
        <f>'Evaluator 5'!J7</f>
        <v>38.9</v>
      </c>
      <c r="G10" s="19">
        <f t="shared" si="0"/>
        <v>37.959999999999994</v>
      </c>
      <c r="H10" s="26">
        <f t="shared" si="1"/>
        <v>12</v>
      </c>
      <c r="J10" s="28">
        <f>'Evaluator 5'!D7</f>
        <v>9</v>
      </c>
      <c r="K10" s="17">
        <f t="shared" si="2"/>
        <v>9</v>
      </c>
      <c r="L10" s="26">
        <f t="shared" si="3"/>
        <v>13</v>
      </c>
      <c r="N10" s="21">
        <f t="shared" si="4"/>
        <v>46.959999999999994</v>
      </c>
      <c r="O10" s="26">
        <f t="shared" si="5"/>
        <v>13</v>
      </c>
    </row>
    <row r="11" spans="1:15" x14ac:dyDescent="0.2">
      <c r="A11" s="23" t="str">
        <f>'Evaluator 5'!A8:D8</f>
        <v>Dixinfx Inc</v>
      </c>
      <c r="B11" s="19">
        <f>'Evaluator 1'!J8</f>
        <v>35.999999999999993</v>
      </c>
      <c r="C11" s="19">
        <f>'Evaluator 2'!J8</f>
        <v>37.1</v>
      </c>
      <c r="D11" s="19">
        <f>'Evaluator 3'!J8</f>
        <v>38.700000000000003</v>
      </c>
      <c r="E11" s="19">
        <f>'Evaluator 4'!J8</f>
        <v>39.000000000000007</v>
      </c>
      <c r="F11" s="20">
        <f>'Evaluator 5'!J8</f>
        <v>38.799999999999997</v>
      </c>
      <c r="G11" s="19">
        <f t="shared" si="0"/>
        <v>37.92</v>
      </c>
      <c r="H11" s="26">
        <f t="shared" si="1"/>
        <v>13</v>
      </c>
      <c r="J11" s="28">
        <f>'Evaluator 5'!D8</f>
        <v>18</v>
      </c>
      <c r="K11" s="17">
        <f t="shared" si="2"/>
        <v>18</v>
      </c>
      <c r="L11" s="26">
        <f t="shared" si="3"/>
        <v>6</v>
      </c>
      <c r="N11" s="21">
        <f t="shared" si="4"/>
        <v>55.92</v>
      </c>
      <c r="O11" s="26">
        <f t="shared" si="5"/>
        <v>10</v>
      </c>
    </row>
    <row r="12" spans="1:15" x14ac:dyDescent="0.2">
      <c r="A12" s="23" t="str">
        <f>'Evaluator 5'!A9:D9</f>
        <v>DLP</v>
      </c>
      <c r="B12" s="19">
        <f>'Evaluator 1'!J9</f>
        <v>39.5</v>
      </c>
      <c r="C12" s="19">
        <f>'Evaluator 2'!J9</f>
        <v>35.799999999999997</v>
      </c>
      <c r="D12" s="19">
        <f>'Evaluator 3'!J9</f>
        <v>45.4</v>
      </c>
      <c r="E12" s="19">
        <f>'Evaluator 4'!J9</f>
        <v>37.699999999999996</v>
      </c>
      <c r="F12" s="20">
        <f>'Evaluator 5'!J9</f>
        <v>38.6</v>
      </c>
      <c r="G12" s="19">
        <f t="shared" si="0"/>
        <v>39.399999999999991</v>
      </c>
      <c r="H12" s="26">
        <f t="shared" si="1"/>
        <v>10</v>
      </c>
      <c r="J12" s="28">
        <f>'Evaluator 5'!D9</f>
        <v>16.799999999999997</v>
      </c>
      <c r="K12" s="17">
        <f t="shared" si="2"/>
        <v>16.799999999999997</v>
      </c>
      <c r="L12" s="26">
        <f t="shared" si="3"/>
        <v>8</v>
      </c>
      <c r="N12" s="21">
        <f t="shared" si="4"/>
        <v>56.199999999999989</v>
      </c>
      <c r="O12" s="26">
        <f t="shared" si="5"/>
        <v>9</v>
      </c>
    </row>
    <row r="13" spans="1:15" x14ac:dyDescent="0.2">
      <c r="A13" s="23" t="str">
        <f>'Evaluator 5'!A10:D10</f>
        <v>Jani King</v>
      </c>
      <c r="B13" s="19">
        <f>'Evaluator 1'!J10</f>
        <v>52.1</v>
      </c>
      <c r="C13" s="19">
        <f>'Evaluator 2'!J10</f>
        <v>47.8</v>
      </c>
      <c r="D13" s="19">
        <f>'Evaluator 3'!J10</f>
        <v>49.8</v>
      </c>
      <c r="E13" s="19">
        <f>'Evaluator 4'!J10</f>
        <v>50.3</v>
      </c>
      <c r="F13" s="20">
        <f>'Evaluator 5'!J10</f>
        <v>51.9</v>
      </c>
      <c r="G13" s="19">
        <f t="shared" si="0"/>
        <v>50.38</v>
      </c>
      <c r="H13" s="26">
        <f t="shared" si="1"/>
        <v>3</v>
      </c>
      <c r="J13" s="28">
        <f>'Evaluator 5'!D10</f>
        <v>16.200000000000003</v>
      </c>
      <c r="K13" s="17">
        <f t="shared" si="2"/>
        <v>16.200000000000003</v>
      </c>
      <c r="L13" s="26">
        <f t="shared" si="3"/>
        <v>10</v>
      </c>
      <c r="N13" s="21">
        <f t="shared" si="4"/>
        <v>66.580000000000013</v>
      </c>
      <c r="O13" s="26">
        <f t="shared" si="5"/>
        <v>6</v>
      </c>
    </row>
    <row r="14" spans="1:15" x14ac:dyDescent="0.2">
      <c r="A14" s="23" t="str">
        <f>'Evaluator 5'!A11:D11</f>
        <v>Kleen Tech</v>
      </c>
      <c r="B14" s="19">
        <f>'Evaluator 1'!J11</f>
        <v>55.8</v>
      </c>
      <c r="C14" s="19">
        <f>'Evaluator 2'!J11</f>
        <v>49.599999999999994</v>
      </c>
      <c r="D14" s="19">
        <f>'Evaluator 3'!J11</f>
        <v>45.9</v>
      </c>
      <c r="E14" s="19">
        <f>'Evaluator 4'!J11</f>
        <v>52</v>
      </c>
      <c r="F14" s="20">
        <f>'Evaluator 5'!J11</f>
        <v>53</v>
      </c>
      <c r="G14" s="19">
        <f t="shared" si="0"/>
        <v>51.259999999999991</v>
      </c>
      <c r="H14" s="26">
        <f t="shared" si="1"/>
        <v>2</v>
      </c>
      <c r="J14" s="28">
        <f>'Evaluator 5'!D11</f>
        <v>25.200000000000003</v>
      </c>
      <c r="K14" s="17">
        <f t="shared" si="2"/>
        <v>25.200000000000003</v>
      </c>
      <c r="L14" s="26">
        <f t="shared" si="3"/>
        <v>2</v>
      </c>
      <c r="N14" s="21">
        <f t="shared" si="4"/>
        <v>76.459999999999994</v>
      </c>
      <c r="O14" s="26">
        <f t="shared" si="5"/>
        <v>2</v>
      </c>
    </row>
    <row r="15" spans="1:15" x14ac:dyDescent="0.2">
      <c r="A15" s="23" t="str">
        <f>'Evaluator 5'!A12:D12</f>
        <v xml:space="preserve">Lim Service </v>
      </c>
      <c r="B15" s="19">
        <f>'Evaluator 1'!J12</f>
        <v>38.799999999999997</v>
      </c>
      <c r="C15" s="19">
        <f>'Evaluator 2'!J12</f>
        <v>39.700000000000003</v>
      </c>
      <c r="D15" s="19">
        <f>'Evaluator 3'!J12</f>
        <v>44.8</v>
      </c>
      <c r="E15" s="19">
        <f>'Evaluator 4'!J12</f>
        <v>33.199999999999996</v>
      </c>
      <c r="F15" s="20">
        <f>'Evaluator 5'!J12</f>
        <v>33.6</v>
      </c>
      <c r="G15" s="19">
        <f t="shared" si="0"/>
        <v>38.019999999999996</v>
      </c>
      <c r="H15" s="26">
        <f t="shared" si="1"/>
        <v>11</v>
      </c>
      <c r="J15" s="28">
        <f>'Evaluator 5'!D12</f>
        <v>8.3999999999999986</v>
      </c>
      <c r="K15" s="17">
        <f t="shared" si="2"/>
        <v>8.3999999999999986</v>
      </c>
      <c r="L15" s="26">
        <f t="shared" si="3"/>
        <v>14</v>
      </c>
      <c r="N15" s="21">
        <f t="shared" si="4"/>
        <v>46.419999999999995</v>
      </c>
      <c r="O15" s="26">
        <f t="shared" si="5"/>
        <v>14</v>
      </c>
    </row>
    <row r="16" spans="1:15" s="33" customFormat="1" x14ac:dyDescent="0.2">
      <c r="A16" s="29" t="str">
        <f>'Evaluator 5'!A13:D13</f>
        <v>Metroclean</v>
      </c>
      <c r="B16" s="30">
        <f>'Evaluator 1'!J13</f>
        <v>61.7</v>
      </c>
      <c r="C16" s="30">
        <f>'Evaluator 2'!J13</f>
        <v>62.5</v>
      </c>
      <c r="D16" s="30">
        <f>'Evaluator 3'!J13</f>
        <v>45.1</v>
      </c>
      <c r="E16" s="30">
        <f>'Evaluator 4'!J13</f>
        <v>58.100000000000009</v>
      </c>
      <c r="F16" s="31">
        <f>'Evaluator 5'!J13</f>
        <v>56.7</v>
      </c>
      <c r="G16" s="30">
        <f t="shared" si="0"/>
        <v>56.820000000000007</v>
      </c>
      <c r="H16" s="32">
        <f t="shared" si="1"/>
        <v>1</v>
      </c>
      <c r="J16" s="34">
        <f>'Evaluator 5'!D13</f>
        <v>25.799999999999997</v>
      </c>
      <c r="K16" s="35">
        <f t="shared" si="2"/>
        <v>25.799999999999997</v>
      </c>
      <c r="L16" s="32">
        <f t="shared" si="3"/>
        <v>1</v>
      </c>
      <c r="N16" s="36">
        <f t="shared" si="4"/>
        <v>82.62</v>
      </c>
      <c r="O16" s="32">
        <f t="shared" si="5"/>
        <v>1</v>
      </c>
    </row>
    <row r="17" spans="1:15" x14ac:dyDescent="0.2">
      <c r="A17" s="23" t="str">
        <f>'Evaluator 5'!A14:D14</f>
        <v>On the go Janitorial</v>
      </c>
      <c r="B17" s="19">
        <f>'Evaluator 1'!J14</f>
        <v>37.700000000000003</v>
      </c>
      <c r="C17" s="19">
        <f>'Evaluator 2'!J14</f>
        <v>32.5</v>
      </c>
      <c r="D17" s="19">
        <f>'Evaluator 3'!J14</f>
        <v>43.099999999999994</v>
      </c>
      <c r="E17" s="19">
        <f>'Evaluator 4'!J14</f>
        <v>35.6</v>
      </c>
      <c r="F17" s="20">
        <f>'Evaluator 5'!J14</f>
        <v>36.099999999999994</v>
      </c>
      <c r="G17" s="19">
        <f t="shared" si="0"/>
        <v>37</v>
      </c>
      <c r="H17" s="26">
        <f t="shared" si="1"/>
        <v>14</v>
      </c>
      <c r="J17" s="28">
        <f>'Evaluator 5'!D14</f>
        <v>15</v>
      </c>
      <c r="K17" s="17">
        <f t="shared" si="2"/>
        <v>15</v>
      </c>
      <c r="L17" s="26">
        <f t="shared" si="3"/>
        <v>11</v>
      </c>
      <c r="N17" s="21">
        <f t="shared" si="4"/>
        <v>52</v>
      </c>
      <c r="O17" s="26">
        <f t="shared" si="5"/>
        <v>11</v>
      </c>
    </row>
    <row r="18" spans="1:15" x14ac:dyDescent="0.2">
      <c r="A18" s="23" t="str">
        <f>'Evaluator 5'!A15:D15</f>
        <v>Prime Services Group</v>
      </c>
      <c r="B18" s="19">
        <f>'Evaluator 1'!J15</f>
        <v>45.9</v>
      </c>
      <c r="C18" s="19">
        <f>'Evaluator 2'!J15</f>
        <v>46.699999999999996</v>
      </c>
      <c r="D18" s="19">
        <f>'Evaluator 3'!J15</f>
        <v>47.199999999999996</v>
      </c>
      <c r="E18" s="19">
        <f>'Evaluator 4'!J15</f>
        <v>47</v>
      </c>
      <c r="F18" s="20">
        <f>'Evaluator 5'!J15</f>
        <v>48.199999999999989</v>
      </c>
      <c r="G18" s="19">
        <f t="shared" si="0"/>
        <v>46.999999999999993</v>
      </c>
      <c r="H18" s="26">
        <f t="shared" si="1"/>
        <v>7</v>
      </c>
      <c r="J18" s="28">
        <f>'Evaluator 5'!D15</f>
        <v>19.799999999999997</v>
      </c>
      <c r="K18" s="17">
        <f t="shared" si="2"/>
        <v>19.799999999999997</v>
      </c>
      <c r="L18" s="26">
        <f t="shared" si="3"/>
        <v>5</v>
      </c>
      <c r="N18" s="21">
        <f t="shared" si="4"/>
        <v>66.799999999999983</v>
      </c>
      <c r="O18" s="26">
        <f t="shared" si="5"/>
        <v>5</v>
      </c>
    </row>
    <row r="19" spans="1:15" x14ac:dyDescent="0.2">
      <c r="A19" s="23" t="str">
        <f>'Evaluator 5'!A16:D16</f>
        <v>Pritchard</v>
      </c>
      <c r="B19" s="19">
        <f>'Evaluator 1'!J16</f>
        <v>46.400000000000006</v>
      </c>
      <c r="C19" s="19">
        <f>'Evaluator 2'!J16</f>
        <v>38.6</v>
      </c>
      <c r="D19" s="19">
        <f>'Evaluator 3'!J16</f>
        <v>39.800000000000004</v>
      </c>
      <c r="E19" s="19">
        <f>'Evaluator 4'!J16</f>
        <v>42.599999999999994</v>
      </c>
      <c r="F19" s="20">
        <f>'Evaluator 5'!J16</f>
        <v>43</v>
      </c>
      <c r="G19" s="19">
        <f t="shared" si="0"/>
        <v>42.08</v>
      </c>
      <c r="H19" s="26">
        <f t="shared" si="1"/>
        <v>9</v>
      </c>
      <c r="J19" s="28">
        <f>'Evaluator 5'!D16</f>
        <v>6</v>
      </c>
      <c r="K19" s="17">
        <f t="shared" si="2"/>
        <v>6</v>
      </c>
      <c r="L19" s="26">
        <f t="shared" si="3"/>
        <v>15</v>
      </c>
      <c r="N19" s="21">
        <f t="shared" si="4"/>
        <v>48.08</v>
      </c>
      <c r="O19" s="26">
        <f t="shared" si="5"/>
        <v>12</v>
      </c>
    </row>
    <row r="20" spans="1:15" x14ac:dyDescent="0.2">
      <c r="A20" s="23" t="str">
        <f>'Evaluator 5'!A17:D17</f>
        <v>TGG Corporation</v>
      </c>
      <c r="B20" s="19">
        <f>'Evaluator 1'!J17</f>
        <v>49.8</v>
      </c>
      <c r="C20" s="19">
        <f>'Evaluator 2'!J17</f>
        <v>47.6</v>
      </c>
      <c r="D20" s="19">
        <f>'Evaluator 3'!J17</f>
        <v>49.100000000000009</v>
      </c>
      <c r="E20" s="19">
        <f>'Evaluator 4'!J17</f>
        <v>49.1</v>
      </c>
      <c r="F20" s="20">
        <f>'Evaluator 5'!J17</f>
        <v>50.499999999999993</v>
      </c>
      <c r="G20" s="19">
        <f t="shared" si="0"/>
        <v>49.22</v>
      </c>
      <c r="H20" s="26">
        <f t="shared" si="1"/>
        <v>4</v>
      </c>
      <c r="J20" s="28">
        <f>'Evaluator 5'!D17</f>
        <v>15</v>
      </c>
      <c r="K20" s="17">
        <f t="shared" si="2"/>
        <v>15</v>
      </c>
      <c r="L20" s="26">
        <f t="shared" si="3"/>
        <v>11</v>
      </c>
      <c r="N20" s="21">
        <f t="shared" si="4"/>
        <v>64.22</v>
      </c>
      <c r="O20" s="26">
        <f t="shared" si="5"/>
        <v>8</v>
      </c>
    </row>
    <row r="21" spans="1:15" x14ac:dyDescent="0.2">
      <c r="A21" s="23" t="str">
        <f>'Evaluator 5'!A18:D18</f>
        <v>UBM</v>
      </c>
      <c r="B21" s="19">
        <f>'Evaluator 1'!J18</f>
        <v>47.9</v>
      </c>
      <c r="C21" s="19">
        <f>'Evaluator 2'!J18</f>
        <v>43.099999999999994</v>
      </c>
      <c r="D21" s="19">
        <f>'Evaluator 3'!J18</f>
        <v>50.9</v>
      </c>
      <c r="E21" s="19">
        <f>'Evaluator 4'!J18</f>
        <v>50.8</v>
      </c>
      <c r="F21" s="20">
        <f>'Evaluator 5'!J18</f>
        <v>49</v>
      </c>
      <c r="G21" s="19">
        <f t="shared" si="0"/>
        <v>48.339999999999996</v>
      </c>
      <c r="H21" s="26">
        <f t="shared" si="1"/>
        <v>5</v>
      </c>
      <c r="J21" s="28">
        <f>'Evaluator 5'!D18</f>
        <v>24</v>
      </c>
      <c r="K21" s="17">
        <f t="shared" si="2"/>
        <v>24</v>
      </c>
      <c r="L21" s="26">
        <f t="shared" si="3"/>
        <v>3</v>
      </c>
      <c r="N21" s="21">
        <f t="shared" si="4"/>
        <v>72.34</v>
      </c>
      <c r="O21" s="26">
        <f t="shared" si="5"/>
        <v>3</v>
      </c>
    </row>
    <row r="32" spans="1:15" x14ac:dyDescent="0.2">
      <c r="A32" s="24" t="s">
        <v>22</v>
      </c>
    </row>
    <row r="33" spans="1:1" x14ac:dyDescent="0.2">
      <c r="A33" s="24"/>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7A57-00B6-4C45-A80F-756A02F34B15}">
  <dimension ref="A1:S58"/>
  <sheetViews>
    <sheetView tabSelected="1" workbookViewId="0">
      <selection activeCell="B14" sqref="B14:D14"/>
    </sheetView>
  </sheetViews>
  <sheetFormatPr defaultRowHeight="12.75" x14ac:dyDescent="0.2"/>
  <cols>
    <col min="1" max="1" width="26.7109375" style="43" customWidth="1"/>
    <col min="2" max="19" width="9.5703125" style="43" customWidth="1"/>
    <col min="20" max="16384" width="9.140625" style="43"/>
  </cols>
  <sheetData>
    <row r="1" spans="1:19" ht="15.75" x14ac:dyDescent="0.25">
      <c r="A1" s="41" t="s">
        <v>40</v>
      </c>
      <c r="B1" s="41"/>
      <c r="C1" s="41"/>
      <c r="D1" s="41"/>
      <c r="E1" s="41"/>
      <c r="F1" s="41"/>
      <c r="G1" s="41"/>
      <c r="H1" s="41"/>
      <c r="I1" s="41"/>
      <c r="J1" s="42"/>
    </row>
    <row r="2" spans="1:19" ht="15.75" x14ac:dyDescent="0.25">
      <c r="A2" s="44" t="s">
        <v>38</v>
      </c>
      <c r="B2" s="44"/>
      <c r="C2" s="44"/>
      <c r="D2" s="44"/>
      <c r="E2" s="44"/>
      <c r="F2" s="44"/>
      <c r="G2" s="44"/>
      <c r="H2" s="44"/>
      <c r="I2" s="44"/>
      <c r="J2" s="45"/>
    </row>
    <row r="3" spans="1:19" x14ac:dyDescent="0.2">
      <c r="A3" s="46" t="s">
        <v>41</v>
      </c>
      <c r="B3" s="47"/>
      <c r="C3" s="47"/>
      <c r="D3" s="47"/>
    </row>
    <row r="4" spans="1:19" ht="15" customHeight="1" x14ac:dyDescent="0.2">
      <c r="A4" s="46" t="s">
        <v>42</v>
      </c>
      <c r="B4" s="48" t="s">
        <v>43</v>
      </c>
      <c r="C4" s="48"/>
      <c r="D4" s="48"/>
      <c r="E4" s="49"/>
    </row>
    <row r="5" spans="1:19" ht="15" x14ac:dyDescent="0.25">
      <c r="A5" s="50" t="s">
        <v>44</v>
      </c>
      <c r="B5" s="50"/>
      <c r="C5" s="51"/>
      <c r="D5" s="51"/>
      <c r="E5" s="51"/>
      <c r="F5" s="51"/>
      <c r="G5" s="51"/>
    </row>
    <row r="6" spans="1:19" ht="13.5" thickBot="1" x14ac:dyDescent="0.25">
      <c r="A6" s="52"/>
      <c r="B6" s="53" t="s">
        <v>45</v>
      </c>
      <c r="C6" s="53"/>
      <c r="D6" s="53"/>
      <c r="E6" s="53"/>
      <c r="F6" s="53"/>
      <c r="G6" s="53"/>
      <c r="H6" s="53"/>
      <c r="I6" s="53"/>
    </row>
    <row r="7" spans="1:19" ht="15" x14ac:dyDescent="0.25">
      <c r="B7" s="54"/>
    </row>
    <row r="8" spans="1:19" ht="15" x14ac:dyDescent="0.25">
      <c r="B8" s="54"/>
    </row>
    <row r="9" spans="1:19" ht="15" x14ac:dyDescent="0.25">
      <c r="B9" s="54"/>
    </row>
    <row r="10" spans="1:19" ht="15" customHeight="1" x14ac:dyDescent="0.2"/>
    <row r="11" spans="1:19" ht="13.5" thickBot="1" x14ac:dyDescent="0.25"/>
    <row r="12" spans="1:19" s="55" customFormat="1" ht="13.5" thickBot="1" x14ac:dyDescent="0.25">
      <c r="B12" s="56" t="s">
        <v>46</v>
      </c>
      <c r="C12" s="57"/>
      <c r="D12" s="58"/>
      <c r="E12" s="56" t="s">
        <v>47</v>
      </c>
      <c r="F12" s="57"/>
      <c r="G12" s="58"/>
      <c r="H12" s="56" t="s">
        <v>48</v>
      </c>
      <c r="I12" s="57"/>
      <c r="J12" s="58"/>
      <c r="K12" s="56" t="s">
        <v>49</v>
      </c>
      <c r="L12" s="57"/>
      <c r="M12" s="58"/>
      <c r="N12" s="56" t="s">
        <v>50</v>
      </c>
      <c r="O12" s="57"/>
      <c r="P12" s="58"/>
      <c r="Q12" s="56" t="s">
        <v>51</v>
      </c>
      <c r="R12" s="57"/>
      <c r="S12" s="58"/>
    </row>
    <row r="13" spans="1:19" s="55" customFormat="1" ht="112.5" customHeight="1" x14ac:dyDescent="0.2">
      <c r="B13" s="59" t="s">
        <v>60</v>
      </c>
      <c r="C13" s="60"/>
      <c r="D13" s="61"/>
      <c r="E13" s="62" t="s">
        <v>52</v>
      </c>
      <c r="F13" s="60"/>
      <c r="G13" s="61"/>
      <c r="H13" s="62" t="s">
        <v>53</v>
      </c>
      <c r="I13" s="60"/>
      <c r="J13" s="61"/>
      <c r="K13" s="62" t="s">
        <v>54</v>
      </c>
      <c r="L13" s="60"/>
      <c r="M13" s="61"/>
      <c r="N13" s="62" t="s">
        <v>55</v>
      </c>
      <c r="O13" s="60"/>
      <c r="P13" s="61"/>
      <c r="Q13" s="62" t="s">
        <v>56</v>
      </c>
      <c r="R13" s="60"/>
      <c r="S13" s="61"/>
    </row>
    <row r="14" spans="1:19" s="67" customFormat="1" ht="11.25" x14ac:dyDescent="0.2">
      <c r="A14" s="63"/>
      <c r="B14" s="64" t="s">
        <v>57</v>
      </c>
      <c r="C14" s="65"/>
      <c r="D14" s="66"/>
      <c r="E14" s="64" t="s">
        <v>57</v>
      </c>
      <c r="F14" s="65"/>
      <c r="G14" s="66"/>
      <c r="H14" s="64" t="s">
        <v>57</v>
      </c>
      <c r="I14" s="65"/>
      <c r="J14" s="66"/>
      <c r="K14" s="64" t="s">
        <v>57</v>
      </c>
      <c r="L14" s="65"/>
      <c r="M14" s="66"/>
      <c r="N14" s="64" t="s">
        <v>57</v>
      </c>
      <c r="O14" s="65"/>
      <c r="P14" s="66"/>
      <c r="Q14" s="64" t="s">
        <v>57</v>
      </c>
      <c r="R14" s="65"/>
      <c r="S14" s="66"/>
    </row>
    <row r="15" spans="1:19" s="67" customFormat="1" x14ac:dyDescent="0.2">
      <c r="A15" s="68" t="s">
        <v>23</v>
      </c>
      <c r="B15" s="69"/>
      <c r="C15" s="70"/>
      <c r="D15" s="71"/>
      <c r="E15" s="69"/>
      <c r="F15" s="70"/>
      <c r="G15" s="71"/>
      <c r="H15" s="69"/>
      <c r="I15" s="70"/>
      <c r="J15" s="71"/>
      <c r="K15" s="69"/>
      <c r="L15" s="70"/>
      <c r="M15" s="71"/>
      <c r="N15" s="69"/>
      <c r="O15" s="70"/>
      <c r="P15" s="71"/>
      <c r="Q15" s="69"/>
      <c r="R15" s="70"/>
      <c r="S15" s="71"/>
    </row>
    <row r="16" spans="1:19" s="67" customFormat="1" x14ac:dyDescent="0.2">
      <c r="A16" s="72" t="s">
        <v>24</v>
      </c>
      <c r="B16" s="73"/>
      <c r="C16" s="74"/>
      <c r="D16" s="75"/>
      <c r="E16" s="73"/>
      <c r="F16" s="74"/>
      <c r="G16" s="75"/>
      <c r="H16" s="73"/>
      <c r="I16" s="74"/>
      <c r="J16" s="75"/>
      <c r="K16" s="73"/>
      <c r="L16" s="74"/>
      <c r="M16" s="75"/>
      <c r="N16" s="73"/>
      <c r="O16" s="74"/>
      <c r="P16" s="75"/>
      <c r="Q16" s="73"/>
      <c r="R16" s="74"/>
      <c r="S16" s="75"/>
    </row>
    <row r="17" spans="1:19" s="67" customFormat="1" x14ac:dyDescent="0.2">
      <c r="A17" s="72" t="s">
        <v>25</v>
      </c>
      <c r="B17" s="73"/>
      <c r="C17" s="74"/>
      <c r="D17" s="75"/>
      <c r="E17" s="73"/>
      <c r="F17" s="74"/>
      <c r="G17" s="75"/>
      <c r="H17" s="73"/>
      <c r="I17" s="74"/>
      <c r="J17" s="75"/>
      <c r="K17" s="73"/>
      <c r="L17" s="74"/>
      <c r="M17" s="75"/>
      <c r="N17" s="73"/>
      <c r="O17" s="74"/>
      <c r="P17" s="75"/>
      <c r="Q17" s="73"/>
      <c r="R17" s="74"/>
      <c r="S17" s="75"/>
    </row>
    <row r="18" spans="1:19" s="67" customFormat="1" x14ac:dyDescent="0.2">
      <c r="A18" s="72" t="s">
        <v>26</v>
      </c>
      <c r="B18" s="73"/>
      <c r="C18" s="74"/>
      <c r="D18" s="75"/>
      <c r="E18" s="73"/>
      <c r="F18" s="74"/>
      <c r="G18" s="75"/>
      <c r="H18" s="73"/>
      <c r="I18" s="74"/>
      <c r="J18" s="75"/>
      <c r="K18" s="73"/>
      <c r="L18" s="74"/>
      <c r="M18" s="75"/>
      <c r="N18" s="73"/>
      <c r="O18" s="74"/>
      <c r="P18" s="75"/>
      <c r="Q18" s="73"/>
      <c r="R18" s="74"/>
      <c r="S18" s="75"/>
    </row>
    <row r="19" spans="1:19" s="67" customFormat="1" x14ac:dyDescent="0.2">
      <c r="A19" s="72" t="s">
        <v>27</v>
      </c>
      <c r="B19" s="73"/>
      <c r="C19" s="74"/>
      <c r="D19" s="75"/>
      <c r="E19" s="73"/>
      <c r="F19" s="74"/>
      <c r="G19" s="75"/>
      <c r="H19" s="73"/>
      <c r="I19" s="74"/>
      <c r="J19" s="75"/>
      <c r="K19" s="73"/>
      <c r="L19" s="74"/>
      <c r="M19" s="75"/>
      <c r="N19" s="73"/>
      <c r="O19" s="74"/>
      <c r="P19" s="75"/>
      <c r="Q19" s="73"/>
      <c r="R19" s="74"/>
      <c r="S19" s="75"/>
    </row>
    <row r="20" spans="1:19" s="67" customFormat="1" x14ac:dyDescent="0.2">
      <c r="A20" s="72" t="s">
        <v>28</v>
      </c>
      <c r="B20" s="73"/>
      <c r="C20" s="74"/>
      <c r="D20" s="75"/>
      <c r="E20" s="73"/>
      <c r="F20" s="74"/>
      <c r="G20" s="75"/>
      <c r="H20" s="73"/>
      <c r="I20" s="74"/>
      <c r="J20" s="75"/>
      <c r="K20" s="73"/>
      <c r="L20" s="74"/>
      <c r="M20" s="75"/>
      <c r="N20" s="73"/>
      <c r="O20" s="74"/>
      <c r="P20" s="75"/>
      <c r="Q20" s="73"/>
      <c r="R20" s="74"/>
      <c r="S20" s="75"/>
    </row>
    <row r="21" spans="1:19" s="67" customFormat="1" x14ac:dyDescent="0.2">
      <c r="A21" s="72" t="s">
        <v>29</v>
      </c>
      <c r="B21" s="73"/>
      <c r="C21" s="74"/>
      <c r="D21" s="75"/>
      <c r="E21" s="73"/>
      <c r="F21" s="74"/>
      <c r="G21" s="75"/>
      <c r="H21" s="73"/>
      <c r="I21" s="74"/>
      <c r="J21" s="75"/>
      <c r="K21" s="73"/>
      <c r="L21" s="74"/>
      <c r="M21" s="75"/>
      <c r="N21" s="73"/>
      <c r="O21" s="74"/>
      <c r="P21" s="75"/>
      <c r="Q21" s="73"/>
      <c r="R21" s="74"/>
      <c r="S21" s="75"/>
    </row>
    <row r="22" spans="1:19" s="67" customFormat="1" x14ac:dyDescent="0.2">
      <c r="A22" s="72" t="s">
        <v>30</v>
      </c>
      <c r="B22" s="73"/>
      <c r="C22" s="74"/>
      <c r="D22" s="75"/>
      <c r="E22" s="73"/>
      <c r="F22" s="74"/>
      <c r="G22" s="75"/>
      <c r="H22" s="73"/>
      <c r="I22" s="74"/>
      <c r="J22" s="75"/>
      <c r="K22" s="73"/>
      <c r="L22" s="74"/>
      <c r="M22" s="75"/>
      <c r="N22" s="73"/>
      <c r="O22" s="74"/>
      <c r="P22" s="75"/>
      <c r="Q22" s="73"/>
      <c r="R22" s="74"/>
      <c r="S22" s="75"/>
    </row>
    <row r="23" spans="1:19" s="67" customFormat="1" x14ac:dyDescent="0.2">
      <c r="A23" s="72" t="s">
        <v>31</v>
      </c>
      <c r="B23" s="73"/>
      <c r="C23" s="74"/>
      <c r="D23" s="75"/>
      <c r="E23" s="73"/>
      <c r="F23" s="74"/>
      <c r="G23" s="75"/>
      <c r="H23" s="73"/>
      <c r="I23" s="74"/>
      <c r="J23" s="75"/>
      <c r="K23" s="73"/>
      <c r="L23" s="74"/>
      <c r="M23" s="75"/>
      <c r="N23" s="73"/>
      <c r="O23" s="74"/>
      <c r="P23" s="75"/>
      <c r="Q23" s="73"/>
      <c r="R23" s="74"/>
      <c r="S23" s="75"/>
    </row>
    <row r="24" spans="1:19" s="67" customFormat="1" x14ac:dyDescent="0.2">
      <c r="A24" s="72" t="s">
        <v>32</v>
      </c>
      <c r="B24" s="73"/>
      <c r="C24" s="74"/>
      <c r="D24" s="75"/>
      <c r="E24" s="73"/>
      <c r="F24" s="74"/>
      <c r="G24" s="75"/>
      <c r="H24" s="73"/>
      <c r="I24" s="74"/>
      <c r="J24" s="75"/>
      <c r="K24" s="73"/>
      <c r="L24" s="74"/>
      <c r="M24" s="75"/>
      <c r="N24" s="73"/>
      <c r="O24" s="74"/>
      <c r="P24" s="75"/>
      <c r="Q24" s="73"/>
      <c r="R24" s="74"/>
      <c r="S24" s="75"/>
    </row>
    <row r="25" spans="1:19" s="67" customFormat="1" x14ac:dyDescent="0.2">
      <c r="A25" s="72" t="s">
        <v>33</v>
      </c>
      <c r="B25" s="73"/>
      <c r="C25" s="74"/>
      <c r="D25" s="75"/>
      <c r="E25" s="73"/>
      <c r="F25" s="74"/>
      <c r="G25" s="75"/>
      <c r="H25" s="73"/>
      <c r="I25" s="74"/>
      <c r="J25" s="75"/>
      <c r="K25" s="73"/>
      <c r="L25" s="74"/>
      <c r="M25" s="75"/>
      <c r="N25" s="73"/>
      <c r="O25" s="74"/>
      <c r="P25" s="75"/>
      <c r="Q25" s="73"/>
      <c r="R25" s="74"/>
      <c r="S25" s="75"/>
    </row>
    <row r="26" spans="1:19" s="67" customFormat="1" x14ac:dyDescent="0.2">
      <c r="A26" s="72" t="s">
        <v>34</v>
      </c>
      <c r="B26" s="73"/>
      <c r="C26" s="74"/>
      <c r="D26" s="75"/>
      <c r="E26" s="73"/>
      <c r="F26" s="74"/>
      <c r="G26" s="75"/>
      <c r="H26" s="73"/>
      <c r="I26" s="74"/>
      <c r="J26" s="75"/>
      <c r="K26" s="73"/>
      <c r="L26" s="74"/>
      <c r="M26" s="75"/>
      <c r="N26" s="73"/>
      <c r="O26" s="74"/>
      <c r="P26" s="75"/>
      <c r="Q26" s="73"/>
      <c r="R26" s="74"/>
      <c r="S26" s="75"/>
    </row>
    <row r="27" spans="1:19" s="67" customFormat="1" x14ac:dyDescent="0.2">
      <c r="A27" s="72" t="s">
        <v>35</v>
      </c>
      <c r="B27" s="73"/>
      <c r="C27" s="74"/>
      <c r="D27" s="75"/>
      <c r="E27" s="73"/>
      <c r="F27" s="74"/>
      <c r="G27" s="75"/>
      <c r="H27" s="73"/>
      <c r="I27" s="74"/>
      <c r="J27" s="75"/>
      <c r="K27" s="73"/>
      <c r="L27" s="74"/>
      <c r="M27" s="75"/>
      <c r="N27" s="73"/>
      <c r="O27" s="74"/>
      <c r="P27" s="75"/>
      <c r="Q27" s="73"/>
      <c r="R27" s="74"/>
      <c r="S27" s="75"/>
    </row>
    <row r="28" spans="1:19" s="67" customFormat="1" x14ac:dyDescent="0.2">
      <c r="A28" s="72" t="s">
        <v>36</v>
      </c>
      <c r="B28" s="73"/>
      <c r="C28" s="74"/>
      <c r="D28" s="75"/>
      <c r="E28" s="73"/>
      <c r="F28" s="74"/>
      <c r="G28" s="75"/>
      <c r="H28" s="73"/>
      <c r="I28" s="74"/>
      <c r="J28" s="75"/>
      <c r="K28" s="73"/>
      <c r="L28" s="74"/>
      <c r="M28" s="75"/>
      <c r="N28" s="73"/>
      <c r="O28" s="74"/>
      <c r="P28" s="75"/>
      <c r="Q28" s="73"/>
      <c r="R28" s="74"/>
      <c r="S28" s="75"/>
    </row>
    <row r="29" spans="1:19" s="67" customFormat="1" x14ac:dyDescent="0.2">
      <c r="A29" s="72" t="s">
        <v>37</v>
      </c>
      <c r="B29" s="73"/>
      <c r="C29" s="74"/>
      <c r="D29" s="75"/>
      <c r="E29" s="73"/>
      <c r="F29" s="74"/>
      <c r="G29" s="75"/>
      <c r="H29" s="73"/>
      <c r="I29" s="74"/>
      <c r="J29" s="75"/>
      <c r="K29" s="73"/>
      <c r="L29" s="74"/>
      <c r="M29" s="75"/>
      <c r="N29" s="73"/>
      <c r="O29" s="74"/>
      <c r="P29" s="75"/>
      <c r="Q29" s="73"/>
      <c r="R29" s="74"/>
      <c r="S29" s="75"/>
    </row>
    <row r="30" spans="1:19" s="77" customFormat="1" ht="7.5" customHeight="1" x14ac:dyDescent="0.2">
      <c r="A30" s="76"/>
      <c r="B30" s="76"/>
      <c r="C30" s="76"/>
      <c r="D30" s="76"/>
      <c r="E30" s="76"/>
      <c r="F30" s="76"/>
      <c r="G30" s="76"/>
      <c r="H30" s="76"/>
      <c r="I30" s="76"/>
      <c r="J30" s="76"/>
      <c r="K30" s="76"/>
      <c r="L30" s="76"/>
      <c r="M30" s="76"/>
      <c r="N30" s="76"/>
      <c r="O30" s="76"/>
      <c r="P30" s="76"/>
      <c r="Q30" s="76"/>
      <c r="R30" s="76"/>
      <c r="S30" s="76"/>
    </row>
    <row r="31" spans="1:19" s="78" customFormat="1" ht="6.75" customHeight="1" x14ac:dyDescent="0.2"/>
    <row r="33" spans="1:13" x14ac:dyDescent="0.2">
      <c r="A33" s="79"/>
      <c r="G33" s="80"/>
      <c r="H33" s="80"/>
    </row>
    <row r="34" spans="1:13" x14ac:dyDescent="0.2">
      <c r="A34" s="81" t="s">
        <v>58</v>
      </c>
      <c r="G34" s="80"/>
      <c r="H34" s="80"/>
      <c r="I34" s="80"/>
      <c r="J34" s="80"/>
    </row>
    <row r="35" spans="1:13" x14ac:dyDescent="0.2">
      <c r="A35" s="82"/>
      <c r="B35" s="82"/>
      <c r="C35" s="82"/>
      <c r="G35" s="80"/>
      <c r="H35" s="80"/>
      <c r="I35" s="80"/>
      <c r="J35" s="80"/>
    </row>
    <row r="36" spans="1:13" x14ac:dyDescent="0.2">
      <c r="A36" s="82"/>
      <c r="B36" s="82"/>
      <c r="C36" s="82"/>
      <c r="G36" s="80"/>
      <c r="H36" s="80"/>
      <c r="I36" s="80"/>
      <c r="J36" s="80"/>
    </row>
    <row r="37" spans="1:13" x14ac:dyDescent="0.2">
      <c r="A37" s="82"/>
      <c r="B37" s="82"/>
      <c r="C37" s="82"/>
      <c r="G37" s="80"/>
      <c r="H37" s="80"/>
      <c r="I37" s="80"/>
      <c r="J37" s="80"/>
    </row>
    <row r="38" spans="1:13" x14ac:dyDescent="0.2">
      <c r="A38" s="82"/>
      <c r="B38" s="82"/>
      <c r="C38" s="82"/>
      <c r="G38" s="80"/>
      <c r="H38" s="80"/>
      <c r="I38" s="80"/>
      <c r="J38" s="80"/>
    </row>
    <row r="39" spans="1:13" x14ac:dyDescent="0.2">
      <c r="A39" s="82"/>
      <c r="B39" s="82"/>
      <c r="C39" s="82"/>
      <c r="G39" s="80"/>
      <c r="H39" s="80"/>
      <c r="I39" s="80"/>
      <c r="J39" s="80"/>
    </row>
    <row r="40" spans="1:13" x14ac:dyDescent="0.2">
      <c r="I40" s="80"/>
      <c r="J40" s="80"/>
      <c r="K40" s="80"/>
      <c r="L40" s="80"/>
    </row>
    <row r="41" spans="1:13" x14ac:dyDescent="0.2">
      <c r="I41" s="80"/>
      <c r="J41" s="80"/>
      <c r="K41" s="80"/>
      <c r="L41" s="80"/>
      <c r="M41" s="80"/>
    </row>
    <row r="42" spans="1:13" x14ac:dyDescent="0.2">
      <c r="L42" s="80"/>
      <c r="M42" s="80"/>
    </row>
    <row r="43" spans="1:13" x14ac:dyDescent="0.2">
      <c r="L43" s="80"/>
      <c r="M43" s="80"/>
    </row>
    <row r="44" spans="1:13" x14ac:dyDescent="0.2">
      <c r="L44" s="80"/>
      <c r="M44" s="80"/>
    </row>
    <row r="45" spans="1:13" x14ac:dyDescent="0.2">
      <c r="L45" s="80"/>
      <c r="M45" s="80"/>
    </row>
    <row r="58" spans="1:1" x14ac:dyDescent="0.2">
      <c r="A58" s="83" t="s">
        <v>59</v>
      </c>
    </row>
  </sheetData>
  <mergeCells count="114">
    <mergeCell ref="B29:D29"/>
    <mergeCell ref="E29:G29"/>
    <mergeCell ref="H29:J29"/>
    <mergeCell ref="K29:M29"/>
    <mergeCell ref="N29:P29"/>
    <mergeCell ref="Q29:S29"/>
    <mergeCell ref="B28:D28"/>
    <mergeCell ref="E28:G28"/>
    <mergeCell ref="H28:J28"/>
    <mergeCell ref="K28:M28"/>
    <mergeCell ref="N28:P28"/>
    <mergeCell ref="Q28:S28"/>
    <mergeCell ref="B27:D27"/>
    <mergeCell ref="E27:G27"/>
    <mergeCell ref="H27:J27"/>
    <mergeCell ref="K27:M27"/>
    <mergeCell ref="N27:P27"/>
    <mergeCell ref="Q27:S27"/>
    <mergeCell ref="B26:D26"/>
    <mergeCell ref="E26:G26"/>
    <mergeCell ref="H26:J26"/>
    <mergeCell ref="K26:M26"/>
    <mergeCell ref="N26:P26"/>
    <mergeCell ref="Q26:S26"/>
    <mergeCell ref="B25:D25"/>
    <mergeCell ref="E25:G25"/>
    <mergeCell ref="H25:J25"/>
    <mergeCell ref="K25:M25"/>
    <mergeCell ref="N25:P25"/>
    <mergeCell ref="Q25:S25"/>
    <mergeCell ref="B24:D24"/>
    <mergeCell ref="E24:G24"/>
    <mergeCell ref="H24:J24"/>
    <mergeCell ref="K24:M24"/>
    <mergeCell ref="N24:P24"/>
    <mergeCell ref="Q24:S24"/>
    <mergeCell ref="B23:D23"/>
    <mergeCell ref="E23:G23"/>
    <mergeCell ref="H23:J23"/>
    <mergeCell ref="K23:M23"/>
    <mergeCell ref="N23:P23"/>
    <mergeCell ref="Q23:S23"/>
    <mergeCell ref="B22:D22"/>
    <mergeCell ref="E22:G22"/>
    <mergeCell ref="H22:J22"/>
    <mergeCell ref="K22:M22"/>
    <mergeCell ref="N22:P22"/>
    <mergeCell ref="Q22:S22"/>
    <mergeCell ref="B21:D21"/>
    <mergeCell ref="E21:G21"/>
    <mergeCell ref="H21:J21"/>
    <mergeCell ref="K21:M21"/>
    <mergeCell ref="N21:P21"/>
    <mergeCell ref="Q21:S21"/>
    <mergeCell ref="B20:D20"/>
    <mergeCell ref="E20:G20"/>
    <mergeCell ref="H20:J20"/>
    <mergeCell ref="K20:M20"/>
    <mergeCell ref="N20:P20"/>
    <mergeCell ref="Q20:S20"/>
    <mergeCell ref="B19:D19"/>
    <mergeCell ref="E19:G19"/>
    <mergeCell ref="H19:J19"/>
    <mergeCell ref="K19:M19"/>
    <mergeCell ref="N19:P19"/>
    <mergeCell ref="Q19:S19"/>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B13:D13"/>
    <mergeCell ref="E13:G13"/>
    <mergeCell ref="H13:J13"/>
    <mergeCell ref="K13:M13"/>
    <mergeCell ref="N13:P13"/>
    <mergeCell ref="Q13:S13"/>
    <mergeCell ref="B12:D12"/>
    <mergeCell ref="E12:G12"/>
    <mergeCell ref="H12:J12"/>
    <mergeCell ref="K12:M12"/>
    <mergeCell ref="N12:P12"/>
    <mergeCell ref="Q12:S12"/>
    <mergeCell ref="A1:I1"/>
    <mergeCell ref="A2:I2"/>
    <mergeCell ref="B3:D3"/>
    <mergeCell ref="B4:D4"/>
    <mergeCell ref="A5:B5"/>
    <mergeCell ref="B6:I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Evalution Matrix</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2023-05-23T19:18:32Z</dcterms:modified>
</cp:coreProperties>
</file>