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3\Formal Solicitation\RFP730-23046 Digital Marketing and Recruitment Services -SELENE CISNEROS\Evaluations\"/>
    </mc:Choice>
  </mc:AlternateContent>
  <xr:revisionPtr revIDLastSave="0" documentId="8_{1025FB12-135A-4015-8645-4FBE6622B100}" xr6:coauthVersionLast="47" xr6:coauthVersionMax="47" xr10:uidLastSave="{00000000-0000-0000-0000-000000000000}"/>
  <bookViews>
    <workbookView xWindow="-120" yWindow="-120" windowWidth="25440" windowHeight="15390" tabRatio="802" activeTab="9" xr2:uid="{00000000-000D-0000-FFFF-FFFF00000000}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1" r:id="rId5"/>
    <sheet name="Evaluator 6" sheetId="12" r:id="rId6"/>
    <sheet name="Evaluator 7" sheetId="10" r:id="rId7"/>
    <sheet name="Evaluator 8" sheetId="4" r:id="rId8"/>
    <sheet name="Summary" sheetId="1" r:id="rId9"/>
    <sheet name="Evaluation 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0" l="1"/>
  <c r="G8" i="1"/>
  <c r="G9" i="1"/>
  <c r="G10" i="1"/>
  <c r="G11" i="1"/>
  <c r="G12" i="1"/>
  <c r="G7" i="1"/>
  <c r="F8" i="1"/>
  <c r="F9" i="1"/>
  <c r="F10" i="1"/>
  <c r="F11" i="1"/>
  <c r="F12" i="1"/>
  <c r="F7" i="1"/>
  <c r="I9" i="12"/>
  <c r="I8" i="12"/>
  <c r="I7" i="12"/>
  <c r="I6" i="12"/>
  <c r="I5" i="12"/>
  <c r="I4" i="12"/>
  <c r="I9" i="11"/>
  <c r="I8" i="11"/>
  <c r="I7" i="11"/>
  <c r="I6" i="11"/>
  <c r="I5" i="11"/>
  <c r="I4" i="11"/>
  <c r="I5" i="10"/>
  <c r="I6" i="10"/>
  <c r="I7" i="10"/>
  <c r="I8" i="10"/>
  <c r="I9" i="10"/>
  <c r="H7" i="1"/>
  <c r="L8" i="1"/>
  <c r="L9" i="1"/>
  <c r="L10" i="1"/>
  <c r="L11" i="1"/>
  <c r="L12" i="1"/>
  <c r="L7" i="1"/>
  <c r="L6" i="1"/>
  <c r="H8" i="1"/>
  <c r="H9" i="1"/>
  <c r="H10" i="1"/>
  <c r="H11" i="1"/>
  <c r="H12" i="1"/>
  <c r="E8" i="1"/>
  <c r="E9" i="1"/>
  <c r="E10" i="1"/>
  <c r="E11" i="1"/>
  <c r="E12" i="1"/>
  <c r="D8" i="1"/>
  <c r="D9" i="1"/>
  <c r="D10" i="1"/>
  <c r="D11" i="1"/>
  <c r="D12" i="1"/>
  <c r="C8" i="1"/>
  <c r="C9" i="1"/>
  <c r="C10" i="1"/>
  <c r="C11" i="1"/>
  <c r="C12" i="1"/>
  <c r="D7" i="1"/>
  <c r="C7" i="1"/>
  <c r="I9" i="4" l="1"/>
  <c r="P12" i="1" s="1"/>
  <c r="Q12" i="1" s="1"/>
  <c r="I8" i="4"/>
  <c r="P11" i="1" s="1"/>
  <c r="Q11" i="1" s="1"/>
  <c r="I7" i="4"/>
  <c r="P10" i="1" s="1"/>
  <c r="Q10" i="1" s="1"/>
  <c r="I6" i="4"/>
  <c r="P9" i="1" s="1"/>
  <c r="Q9" i="1" s="1"/>
  <c r="I5" i="4"/>
  <c r="P8" i="1" s="1"/>
  <c r="Q8" i="1" s="1"/>
  <c r="I4" i="4"/>
  <c r="P7" i="1" s="1"/>
  <c r="Q7" i="1" s="1"/>
  <c r="R7" i="1" s="1"/>
  <c r="I9" i="5"/>
  <c r="I8" i="5"/>
  <c r="I7" i="5"/>
  <c r="I6" i="5"/>
  <c r="I5" i="5"/>
  <c r="I4" i="5"/>
  <c r="I9" i="3"/>
  <c r="I8" i="3"/>
  <c r="I7" i="3"/>
  <c r="I6" i="3"/>
  <c r="I5" i="3"/>
  <c r="I4" i="3"/>
  <c r="M7" i="1"/>
  <c r="M9" i="1"/>
  <c r="M8" i="1"/>
  <c r="M10" i="1"/>
  <c r="M11" i="1"/>
  <c r="M12" i="1"/>
  <c r="A10" i="1"/>
  <c r="A11" i="1"/>
  <c r="A12" i="1"/>
  <c r="R12" i="1" l="1"/>
  <c r="R9" i="1"/>
  <c r="R8" i="1"/>
  <c r="R10" i="1"/>
  <c r="R11" i="1"/>
  <c r="N8" i="1"/>
  <c r="N9" i="1"/>
  <c r="N11" i="1"/>
  <c r="N10" i="1"/>
  <c r="N7" i="1"/>
  <c r="N12" i="1"/>
  <c r="I7" i="2"/>
  <c r="B10" i="1" s="1"/>
  <c r="I10" i="1" s="1"/>
  <c r="T10" i="1" s="1"/>
  <c r="I8" i="2"/>
  <c r="B11" i="1" s="1"/>
  <c r="I11" i="1" s="1"/>
  <c r="I9" i="2"/>
  <c r="B12" i="1" s="1"/>
  <c r="I12" i="1" s="1"/>
  <c r="T12" i="1" s="1"/>
  <c r="I5" i="2"/>
  <c r="B8" i="1" s="1"/>
  <c r="I6" i="2"/>
  <c r="B9" i="1" s="1"/>
  <c r="I4" i="2"/>
  <c r="B7" i="1" s="1"/>
  <c r="T11" i="1" l="1"/>
  <c r="A8" i="1"/>
  <c r="A9" i="1"/>
  <c r="A7" i="1"/>
  <c r="I9" i="1" l="1"/>
  <c r="T9" i="1" s="1"/>
  <c r="I8" i="1"/>
  <c r="T8" i="1" s="1"/>
  <c r="I8" i="9" l="1"/>
  <c r="I9" i="9"/>
  <c r="I4" i="9"/>
  <c r="E7" i="1"/>
  <c r="I7" i="1" s="1"/>
  <c r="J9" i="1" s="1"/>
  <c r="I7" i="9"/>
  <c r="I6" i="9"/>
  <c r="I5" i="9"/>
  <c r="J12" i="1" l="1"/>
  <c r="T7" i="1"/>
  <c r="J8" i="1"/>
  <c r="J7" i="1"/>
  <c r="J11" i="1"/>
  <c r="J10" i="1"/>
  <c r="U7" i="1" l="1"/>
  <c r="U8" i="1"/>
  <c r="U9" i="1"/>
  <c r="U12" i="1"/>
  <c r="U10" i="1"/>
  <c r="U11" i="1"/>
</calcChain>
</file>

<file path=xl/sharedStrings.xml><?xml version="1.0" encoding="utf-8"?>
<sst xmlns="http://schemas.openxmlformats.org/spreadsheetml/2006/main" count="156" uniqueCount="52">
  <si>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</si>
  <si>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</si>
  <si>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</si>
  <si>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</si>
  <si>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</si>
  <si>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</si>
  <si>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</si>
  <si>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</si>
  <si>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</si>
  <si>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</si>
  <si>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</si>
  <si>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</si>
  <si>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</si>
  <si>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</si>
  <si>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</si>
  <si>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</si>
  <si>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</si>
  <si>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</si>
  <si>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</si>
  <si>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</si>
  <si>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</si>
  <si>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</si>
  <si>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</si>
  <si>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Beacon</t>
  </si>
  <si>
    <t>EAB Global</t>
  </si>
  <si>
    <t>eCity Interactive</t>
  </si>
  <si>
    <t>Education Dynamics</t>
  </si>
  <si>
    <t>Outreach Strategists</t>
  </si>
  <si>
    <t>Your Business Umbrella</t>
  </si>
  <si>
    <t>HUB</t>
  </si>
  <si>
    <t>RFP730-23046 Digital Marketing and Recruitment Services</t>
  </si>
  <si>
    <t>Evaluator 7</t>
  </si>
  <si>
    <t>Evaluator 6</t>
  </si>
  <si>
    <t>University of Houston Evaluation Matrix $1 Million+</t>
  </si>
  <si>
    <t>RFP730-23046 Digital Marketing and Recruitment Services for C. T. Bauer College of Business Programs</t>
  </si>
  <si>
    <t>Name</t>
  </si>
  <si>
    <t>Evaluation Due Date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</si>
  <si>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</si>
  <si>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</si>
  <si>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</si>
  <si>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</si>
  <si>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</si>
  <si>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</si>
  <si>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</si>
  <si>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Extent to which the services meet University’s needs </t>
  </si>
  <si>
    <t>Quality of the Contractor’s services</t>
  </si>
  <si>
    <t>Reputation of the Contractor and the services they provide</t>
  </si>
  <si>
    <r>
      <t xml:space="preserve">Respondent’s Past HUB/MBE/WBE Goal Attainment and Quality of Procedures for the UH System HUB Goal Attainment on this Project </t>
    </r>
    <r>
      <rPr>
        <b/>
        <sz val="8"/>
        <color rgb="FFFF0000"/>
        <rFont val="Arial"/>
        <family val="2"/>
      </rPr>
      <t xml:space="preserve">**ONLY HUB WILL EVALUATE CRITERIA 5 </t>
    </r>
  </si>
  <si>
    <t>Points (1-5)</t>
  </si>
  <si>
    <t xml:space="preserve">Committee Members: </t>
  </si>
  <si>
    <t>Updated: 10/19</t>
  </si>
  <si>
    <t>Cost – Pricing as indicated on Exhibit G  **ONLY PROJECT MANAGER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</si>
</sst>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9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2" borderId="1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16" fillId="2" borderId="1" applyNumberFormat="0" applyFont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5" fillId="0" borderId="0"/>
    <xf numFmtId="0" fontId="15" fillId="2" borderId="1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76">
    <xf numFmtId="0" fontId="0" fillId="0" borderId="0" xfId="0"/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left"/>
    </xf>
    <xf numFmtId="0" fontId="36" fillId="0" borderId="10" xfId="47" applyFont="1" applyBorder="1" applyAlignment="1">
      <alignment horizontal="right"/>
    </xf>
    <xf numFmtId="0" fontId="37" fillId="0" borderId="10" xfId="47" applyFont="1" applyBorder="1" applyAlignment="1">
      <alignment horizontal="right"/>
    </xf>
    <xf numFmtId="0" fontId="38" fillId="0" borderId="10" xfId="47" applyFont="1" applyBorder="1" applyAlignment="1">
      <alignment horizontal="right"/>
    </xf>
    <xf numFmtId="0" fontId="38" fillId="0" borderId="0" xfId="0" applyFont="1"/>
    <xf numFmtId="0" fontId="39" fillId="0" borderId="0" xfId="0" applyFont="1" applyAlignment="1">
      <alignment horizontal="left"/>
    </xf>
    <xf numFmtId="0" fontId="39" fillId="25" borderId="0" xfId="0" applyFont="1" applyFill="1"/>
    <xf numFmtId="0" fontId="40" fillId="25" borderId="0" xfId="0" applyFont="1" applyFill="1"/>
    <xf numFmtId="0" fontId="13" fillId="25" borderId="0" xfId="0" applyFont="1" applyFill="1"/>
    <xf numFmtId="0" fontId="14" fillId="25" borderId="0" xfId="0" applyFont="1" applyFill="1"/>
    <xf numFmtId="0" fontId="13" fillId="25" borderId="0" xfId="0" applyFont="1" applyFill="1" applyAlignment="1">
      <alignment horizontal="left" vertical="center"/>
    </xf>
    <xf numFmtId="0" fontId="13" fillId="25" borderId="0" xfId="0" applyFont="1" applyFill="1" applyAlignment="1">
      <alignment horizontal="right" textRotation="90" wrapText="1"/>
    </xf>
    <xf numFmtId="0" fontId="34" fillId="25" borderId="0" xfId="0" applyFont="1" applyFill="1" applyAlignment="1">
      <alignment horizontal="right" textRotation="90" wrapText="1"/>
    </xf>
    <xf numFmtId="0" fontId="13" fillId="25" borderId="0" xfId="0" applyFont="1" applyFill="1" applyAlignment="1">
      <alignment horizontal="center" vertical="center"/>
    </xf>
    <xf numFmtId="4" fontId="14" fillId="25" borderId="11" xfId="0" applyNumberFormat="1" applyFont="1" applyFill="1" applyBorder="1" applyAlignment="1">
      <alignment horizontal="right"/>
    </xf>
    <xf numFmtId="4" fontId="14" fillId="25" borderId="12" xfId="0" applyNumberFormat="1" applyFont="1" applyFill="1" applyBorder="1" applyAlignment="1">
      <alignment horizontal="right"/>
    </xf>
    <xf numFmtId="0" fontId="14" fillId="25" borderId="11" xfId="0" applyFont="1" applyFill="1" applyBorder="1" applyAlignment="1">
      <alignment horizontal="right"/>
    </xf>
    <xf numFmtId="4" fontId="14" fillId="25" borderId="11" xfId="0" applyNumberFormat="1" applyFont="1" applyFill="1" applyBorder="1"/>
    <xf numFmtId="0" fontId="14" fillId="25" borderId="11" xfId="0" applyFont="1" applyFill="1" applyBorder="1" applyAlignment="1">
      <alignment horizontal="left"/>
    </xf>
    <xf numFmtId="0" fontId="14" fillId="25" borderId="12" xfId="0" applyFont="1" applyFill="1" applyBorder="1" applyAlignment="1">
      <alignment horizontal="left"/>
    </xf>
    <xf numFmtId="0" fontId="41" fillId="25" borderId="0" xfId="0" applyFont="1" applyFill="1"/>
    <xf numFmtId="0" fontId="34" fillId="24" borderId="14" xfId="0" applyFont="1" applyFill="1" applyBorder="1" applyAlignment="1">
      <alignment horizontal="right" textRotation="90"/>
    </xf>
    <xf numFmtId="0" fontId="35" fillId="24" borderId="13" xfId="0" applyFont="1" applyFill="1" applyBorder="1" applyAlignment="1">
      <alignment horizontal="right"/>
    </xf>
    <xf numFmtId="0" fontId="35" fillId="24" borderId="15" xfId="0" applyFont="1" applyFill="1" applyBorder="1" applyAlignment="1">
      <alignment horizontal="right"/>
    </xf>
    <xf numFmtId="0" fontId="39" fillId="25" borderId="0" xfId="0" applyFont="1" applyFill="1" applyAlignment="1">
      <alignment horizontal="right"/>
    </xf>
    <xf numFmtId="0" fontId="34" fillId="25" borderId="0" xfId="0" applyFont="1" applyFill="1" applyAlignment="1">
      <alignment horizontal="right" textRotation="90"/>
    </xf>
    <xf numFmtId="0" fontId="35" fillId="25" borderId="0" xfId="0" applyFont="1" applyFill="1" applyAlignment="1">
      <alignment horizontal="right"/>
    </xf>
    <xf numFmtId="0" fontId="15" fillId="0" borderId="0" xfId="98"/>
    <xf numFmtId="0" fontId="37" fillId="0" borderId="10" xfId="47" applyFont="1" applyBorder="1" applyAlignment="1">
      <alignment horizontal="left"/>
    </xf>
    <xf numFmtId="0" fontId="42" fillId="0" borderId="0" xfId="98" applyFont="1" applyAlignment="1">
      <alignment horizontal="left"/>
    </xf>
    <xf numFmtId="0" fontId="39" fillId="25" borderId="0" xfId="0" applyFont="1" applyFill="1" applyAlignment="1">
      <alignment horizontal="right"/>
    </xf>
    <xf numFmtId="0" fontId="39" fillId="25" borderId="0" xfId="0" applyFont="1" applyFill="1" applyAlignment="1">
      <alignment horizontal="left"/>
    </xf>
    <xf numFmtId="0" fontId="13" fillId="25" borderId="0" xfId="98" applyFont="1" applyFill="1" applyAlignment="1">
      <alignment horizontal="left" wrapText="1"/>
    </xf>
    <xf numFmtId="0" fontId="13" fillId="25" borderId="0" xfId="98" applyFont="1" applyFill="1" applyAlignment="1">
      <alignment wrapText="1"/>
    </xf>
    <xf numFmtId="0" fontId="15" fillId="25" borderId="0" xfId="98" applyFill="1"/>
    <xf numFmtId="0" fontId="13" fillId="25" borderId="0" xfId="98" applyFont="1" applyFill="1" applyAlignment="1">
      <alignment horizontal="left"/>
    </xf>
    <xf numFmtId="0" fontId="14" fillId="25" borderId="0" xfId="98" applyFont="1" applyFill="1"/>
    <xf numFmtId="0" fontId="46" fillId="25" borderId="0" xfId="0" applyFont="1" applyFill="1" applyAlignment="1">
      <alignment horizontal="left"/>
    </xf>
    <xf numFmtId="0" fontId="15" fillId="26" borderId="0" xfId="0" applyFont="1" applyFill="1" applyAlignment="1">
      <alignment horizontal="center"/>
    </xf>
    <xf numFmtId="164" fontId="43" fillId="0" borderId="0" xfId="0" applyNumberFormat="1" applyFont="1" applyAlignment="1">
      <alignment horizontal="center"/>
    </xf>
    <xf numFmtId="0" fontId="43" fillId="25" borderId="0" xfId="0" applyFont="1" applyFill="1"/>
    <xf numFmtId="0" fontId="47" fillId="25" borderId="0" xfId="108" applyFont="1" applyFill="1"/>
    <xf numFmtId="0" fontId="46" fillId="25" borderId="0" xfId="0" applyFont="1" applyFill="1"/>
    <xf numFmtId="0" fontId="42" fillId="25" borderId="0" xfId="98" applyFont="1" applyFill="1"/>
    <xf numFmtId="0" fontId="15" fillId="25" borderId="0" xfId="98" applyFill="1" applyAlignment="1">
      <alignment horizontal="center"/>
    </xf>
    <xf numFmtId="0" fontId="42" fillId="27" borderId="16" xfId="98" applyFont="1" applyFill="1" applyBorder="1" applyAlignment="1">
      <alignment horizontal="left"/>
    </xf>
    <xf numFmtId="0" fontId="42" fillId="27" borderId="17" xfId="98" applyFont="1" applyFill="1" applyBorder="1" applyAlignment="1">
      <alignment horizontal="left"/>
    </xf>
    <xf numFmtId="0" fontId="42" fillId="27" borderId="18" xfId="98" applyFont="1" applyFill="1" applyBorder="1" applyAlignment="1">
      <alignment horizontal="left"/>
    </xf>
    <xf numFmtId="0" fontId="48" fillId="25" borderId="16" xfId="98" applyFont="1" applyFill="1" applyBorder="1" applyAlignment="1">
      <alignment horizontal="left" vertical="top" wrapText="1"/>
    </xf>
    <xf numFmtId="0" fontId="41" fillId="25" borderId="17" xfId="98" applyFont="1" applyFill="1" applyBorder="1" applyAlignment="1">
      <alignment horizontal="left" vertical="top" wrapText="1"/>
    </xf>
    <xf numFmtId="0" fontId="41" fillId="25" borderId="18" xfId="98" applyFont="1" applyFill="1" applyBorder="1" applyAlignment="1">
      <alignment horizontal="left" vertical="top" wrapText="1"/>
    </xf>
    <xf numFmtId="0" fontId="41" fillId="25" borderId="16" xfId="98" applyFont="1" applyFill="1" applyBorder="1" applyAlignment="1">
      <alignment horizontal="left" vertical="top" wrapText="1"/>
    </xf>
    <xf numFmtId="0" fontId="49" fillId="25" borderId="0" xfId="98" applyFont="1" applyFill="1" applyAlignment="1">
      <alignment wrapText="1"/>
    </xf>
    <xf numFmtId="0" fontId="49" fillId="24" borderId="19" xfId="98" applyFont="1" applyFill="1" applyBorder="1" applyAlignment="1">
      <alignment horizontal="center" wrapText="1"/>
    </xf>
    <xf numFmtId="0" fontId="49" fillId="24" borderId="20" xfId="98" applyFont="1" applyFill="1" applyBorder="1" applyAlignment="1">
      <alignment horizontal="center" wrapText="1"/>
    </xf>
    <xf numFmtId="0" fontId="49" fillId="24" borderId="21" xfId="98" applyFont="1" applyFill="1" applyBorder="1" applyAlignment="1">
      <alignment horizontal="center" wrapText="1"/>
    </xf>
    <xf numFmtId="0" fontId="49" fillId="25" borderId="0" xfId="98" applyFont="1" applyFill="1" applyAlignment="1">
      <alignment horizontal="center" wrapText="1"/>
    </xf>
    <xf numFmtId="0" fontId="50" fillId="25" borderId="11" xfId="98" applyFont="1" applyFill="1" applyBorder="1" applyAlignment="1">
      <alignment wrapText="1"/>
    </xf>
    <xf numFmtId="0" fontId="15" fillId="26" borderId="13" xfId="98" applyFill="1" applyBorder="1" applyAlignment="1">
      <alignment horizontal="center"/>
    </xf>
    <xf numFmtId="0" fontId="15" fillId="26" borderId="11" xfId="98" applyFill="1" applyBorder="1" applyAlignment="1">
      <alignment horizontal="center"/>
    </xf>
    <xf numFmtId="0" fontId="15" fillId="26" borderId="22" xfId="98" applyFill="1" applyBorder="1" applyAlignment="1">
      <alignment horizontal="center"/>
    </xf>
    <xf numFmtId="0" fontId="50" fillId="25" borderId="12" xfId="98" applyFont="1" applyFill="1" applyBorder="1" applyAlignment="1">
      <alignment wrapText="1"/>
    </xf>
    <xf numFmtId="0" fontId="15" fillId="26" borderId="15" xfId="98" applyFill="1" applyBorder="1" applyAlignment="1">
      <alignment horizontal="center"/>
    </xf>
    <xf numFmtId="0" fontId="15" fillId="26" borderId="12" xfId="98" applyFill="1" applyBorder="1" applyAlignment="1">
      <alignment horizontal="center"/>
    </xf>
    <xf numFmtId="0" fontId="15" fillId="26" borderId="23" xfId="98" applyFill="1" applyBorder="1" applyAlignment="1">
      <alignment horizontal="center"/>
    </xf>
    <xf numFmtId="0" fontId="15" fillId="28" borderId="0" xfId="98" applyFill="1"/>
    <xf numFmtId="0" fontId="15" fillId="28" borderId="24" xfId="98" applyFill="1" applyBorder="1"/>
    <xf numFmtId="0" fontId="15" fillId="25" borderId="10" xfId="98" applyFill="1" applyBorder="1"/>
    <xf numFmtId="0" fontId="51" fillId="25" borderId="0" xfId="98" applyFont="1" applyFill="1"/>
    <xf numFmtId="0" fontId="15" fillId="25" borderId="0" xfId="98" applyFill="1" applyAlignment="1">
      <alignment wrapText="1"/>
    </xf>
    <xf numFmtId="0" fontId="52" fillId="0" borderId="0" xfId="0" applyFont="1" applyAlignment="1">
      <alignment horizontal="left"/>
    </xf>
    <xf numFmtId="0" fontId="50" fillId="25" borderId="0" xfId="98" applyFont="1" applyFill="1"/>
    <xf numFmtId="0" fontId="41" fillId="25" borderId="0" xfId="98" applyFont="1" applyFill="1"/>
  </cellXfs>
  <cellStyles count="109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3" xfId="31" xr:uid="{00000000-0005-0000-0000-000033000000}"/>
    <cellStyle name="Check Cell 2" xfId="74" xr:uid="{00000000-0005-0000-0000-000034000000}"/>
    <cellStyle name="Check Cell 3" xfId="32" xr:uid="{00000000-0005-0000-0000-000035000000}"/>
    <cellStyle name="Currency 2" xfId="1" xr:uid="{00000000-0005-0000-0000-000036000000}"/>
    <cellStyle name="Explanatory Text 2" xfId="75" xr:uid="{00000000-0005-0000-0000-000037000000}"/>
    <cellStyle name="Explanatory Text 3" xfId="33" xr:uid="{00000000-0005-0000-0000-000038000000}"/>
    <cellStyle name="Good 2" xfId="76" xr:uid="{00000000-0005-0000-0000-000039000000}"/>
    <cellStyle name="Good 3" xfId="34" xr:uid="{00000000-0005-0000-0000-00003A000000}"/>
    <cellStyle name="Heading 1 2" xfId="77" xr:uid="{00000000-0005-0000-0000-00003B000000}"/>
    <cellStyle name="Heading 1 3" xfId="35" xr:uid="{00000000-0005-0000-0000-00003C000000}"/>
    <cellStyle name="Heading 2 2" xfId="78" xr:uid="{00000000-0005-0000-0000-00003D000000}"/>
    <cellStyle name="Heading 2 3" xfId="36" xr:uid="{00000000-0005-0000-0000-00003E000000}"/>
    <cellStyle name="Heading 3 2" xfId="79" xr:uid="{00000000-0005-0000-0000-00003F000000}"/>
    <cellStyle name="Heading 3 3" xfId="37" xr:uid="{00000000-0005-0000-0000-000040000000}"/>
    <cellStyle name="Heading 4 2" xfId="80" xr:uid="{00000000-0005-0000-0000-000041000000}"/>
    <cellStyle name="Heading 4 3" xfId="38" xr:uid="{00000000-0005-0000-0000-000042000000}"/>
    <cellStyle name="Hyperlink" xfId="108" builtinId="8"/>
    <cellStyle name="Input 2" xfId="81" xr:uid="{00000000-0005-0000-0000-000043000000}"/>
    <cellStyle name="Input 3" xfId="39" xr:uid="{00000000-0005-0000-0000-000044000000}"/>
    <cellStyle name="Linked Cell 2" xfId="82" xr:uid="{00000000-0005-0000-0000-000045000000}"/>
    <cellStyle name="Linked Cell 3" xfId="40" xr:uid="{00000000-0005-0000-0000-000046000000}"/>
    <cellStyle name="Neutral 2" xfId="83" xr:uid="{00000000-0005-0000-0000-000047000000}"/>
    <cellStyle name="Neutral 3" xfId="41" xr:uid="{00000000-0005-0000-0000-000048000000}"/>
    <cellStyle name="Normal" xfId="0" builtinId="0"/>
    <cellStyle name="Normal 2" xfId="2" xr:uid="{00000000-0005-0000-0000-00004A000000}"/>
    <cellStyle name="Normal 3" xfId="3" xr:uid="{00000000-0005-0000-0000-00004B000000}"/>
    <cellStyle name="Normal 3 2" xfId="88" xr:uid="{00000000-0005-0000-0000-00004C000000}"/>
    <cellStyle name="Normal 4" xfId="4" xr:uid="{00000000-0005-0000-0000-00004D000000}"/>
    <cellStyle name="Normal 4 10" xfId="100" xr:uid="{5056C74B-D417-444D-B640-FE551286F35D}"/>
    <cellStyle name="Normal 4 11" xfId="103" xr:uid="{39832FE0-A22E-4097-828D-47891D88DC8E}"/>
    <cellStyle name="Normal 4 12" xfId="106" xr:uid="{9D46B78F-1BFD-4F93-862A-0A24E73A8E06}"/>
    <cellStyle name="Normal 4 2" xfId="47" xr:uid="{00000000-0005-0000-0000-00004E000000}"/>
    <cellStyle name="Normal 4 3" xfId="90" xr:uid="{00000000-0005-0000-0000-00004F000000}"/>
    <cellStyle name="Normal 4 4" xfId="91" xr:uid="{00000000-0005-0000-0000-000050000000}"/>
    <cellStyle name="Normal 4 5" xfId="92" xr:uid="{00000000-0005-0000-0000-000051000000}"/>
    <cellStyle name="Normal 4 6" xfId="93" xr:uid="{00000000-0005-0000-0000-000052000000}"/>
    <cellStyle name="Normal 4 7" xfId="94" xr:uid="{00000000-0005-0000-0000-000053000000}"/>
    <cellStyle name="Normal 4 8" xfId="95" xr:uid="{00000000-0005-0000-0000-000054000000}"/>
    <cellStyle name="Normal 4 9" xfId="96" xr:uid="{00000000-0005-0000-0000-000055000000}"/>
    <cellStyle name="Normal 5" xfId="98" xr:uid="{752D77F8-BFBE-414B-A912-E784B0B050F8}"/>
    <cellStyle name="Normal 6" xfId="97" xr:uid="{9DF44682-9885-4B22-9D62-215D9E19B93B}"/>
    <cellStyle name="Normal 7" xfId="102" xr:uid="{709FB8B8-F71E-49EA-A003-1F7E0020E006}"/>
    <cellStyle name="Normal 8" xfId="105" xr:uid="{84DF3656-0C44-465A-AE6D-E40EB052A750}"/>
    <cellStyle name="Note 2" xfId="5" xr:uid="{00000000-0005-0000-0000-000056000000}"/>
    <cellStyle name="Note 3" xfId="89" xr:uid="{00000000-0005-0000-0000-000057000000}"/>
    <cellStyle name="Note 4" xfId="42" xr:uid="{00000000-0005-0000-0000-000058000000}"/>
    <cellStyle name="Note 4 2" xfId="99" xr:uid="{C9670572-7327-422A-8D38-CD2B400E0412}"/>
    <cellStyle name="Output 2" xfId="84" xr:uid="{00000000-0005-0000-0000-000059000000}"/>
    <cellStyle name="Output 3" xfId="43" xr:uid="{00000000-0005-0000-0000-00005A000000}"/>
    <cellStyle name="Percent 2" xfId="101" xr:uid="{C5C6F760-0C93-4BF7-A954-36FAAB5A06C7}"/>
    <cellStyle name="Percent 3" xfId="104" xr:uid="{EF064793-CE9D-4BA9-B182-573B24DF36D0}"/>
    <cellStyle name="Percent 4" xfId="107" xr:uid="{411A7E47-F8BC-480C-9EAA-1265403CC6E6}"/>
    <cellStyle name="Title 2" xfId="85" xr:uid="{00000000-0005-0000-0000-00005B000000}"/>
    <cellStyle name="Title 3" xfId="44" xr:uid="{00000000-0005-0000-0000-00005C000000}"/>
    <cellStyle name="Total 2" xfId="86" xr:uid="{00000000-0005-0000-0000-00005D000000}"/>
    <cellStyle name="Total 3" xfId="45" xr:uid="{00000000-0005-0000-0000-00005E000000}"/>
    <cellStyle name="Warning Text 2" xfId="87" xr:uid="{00000000-0005-0000-0000-00005F000000}"/>
    <cellStyle name="Warning Text 3" xfId="46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457200</xdr:colOff>
      <xdr:row>0</xdr:row>
      <xdr:rowOff>133350</xdr:rowOff>
    </xdr:from>
    <xdr:ext cx="3504293" cy="165481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5D91B8-4593-4197-B5F3-E2286BC0CCCC}"/>
            </a:ext>
          </a:extLst>
        </xdr:cNvPr>
        <xdr:cNvSpPr txBox="1"/>
      </xdr:nvSpPr>
      <xdr:spPr>
        <a:xfrm>
          <a:off x="6943725" y="13335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409575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1A141AF-307E-485E-B62E-AAE0DCFE6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DB2B869-D224-48C6-85F4-D74B55C1B3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workbookViewId="0">
      <selection activeCell="H25" sqref="H25"/>
    </sheetView>
  </sheetViews>
  <sheetFormatPr defaultRowHeight="12.75" x14ac:dyDescent="0.2"/>
  <cols>
    <col min="1" max="3" width="9.42578125" customWidth="1"/>
    <col min="4" max="8" width="8.85546875" customWidth="1"/>
    <col min="9" max="9" width="9.42578125" customWidth="1"/>
  </cols>
  <sheetData>
    <row r="1" spans="1:9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31"/>
      <c r="B3" s="31"/>
      <c r="C3" s="31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">
      <c r="A4" s="32" t="s">
        <v>23</v>
      </c>
      <c r="B4" s="32"/>
      <c r="C4" s="32"/>
      <c r="D4" s="30">
        <v>0</v>
      </c>
      <c r="E4" s="30">
        <v>16</v>
      </c>
      <c r="F4" s="30">
        <v>25</v>
      </c>
      <c r="G4" s="30">
        <v>9</v>
      </c>
      <c r="H4" s="30">
        <v>0</v>
      </c>
      <c r="I4" s="7">
        <f t="shared" ref="I4:I9" si="0">SUM(D4:H4)</f>
        <v>50</v>
      </c>
    </row>
    <row r="5" spans="1:9" x14ac:dyDescent="0.2">
      <c r="A5" s="32" t="s">
        <v>24</v>
      </c>
      <c r="B5" s="32"/>
      <c r="C5" s="32"/>
      <c r="D5" s="30">
        <v>0</v>
      </c>
      <c r="E5" s="30">
        <v>16</v>
      </c>
      <c r="F5" s="30">
        <v>20</v>
      </c>
      <c r="G5" s="30">
        <v>9</v>
      </c>
      <c r="H5" s="30">
        <v>0</v>
      </c>
      <c r="I5" s="7">
        <f t="shared" si="0"/>
        <v>45</v>
      </c>
    </row>
    <row r="6" spans="1:9" x14ac:dyDescent="0.2">
      <c r="A6" s="32" t="s">
        <v>25</v>
      </c>
      <c r="B6" s="32"/>
      <c r="C6" s="32"/>
      <c r="D6" s="30">
        <v>0</v>
      </c>
      <c r="E6" s="30">
        <v>16</v>
      </c>
      <c r="F6" s="30">
        <v>20</v>
      </c>
      <c r="G6" s="30">
        <v>12</v>
      </c>
      <c r="H6" s="30">
        <v>0</v>
      </c>
      <c r="I6" s="7">
        <f t="shared" si="0"/>
        <v>48</v>
      </c>
    </row>
    <row r="7" spans="1:9" x14ac:dyDescent="0.2">
      <c r="A7" s="32" t="s">
        <v>26</v>
      </c>
      <c r="B7" s="32"/>
      <c r="C7" s="32"/>
      <c r="D7" s="30">
        <v>0</v>
      </c>
      <c r="E7" s="30">
        <v>16</v>
      </c>
      <c r="F7" s="30">
        <v>15</v>
      </c>
      <c r="G7" s="30">
        <v>3</v>
      </c>
      <c r="H7" s="30">
        <v>0</v>
      </c>
      <c r="I7" s="7">
        <f t="shared" si="0"/>
        <v>34</v>
      </c>
    </row>
    <row r="8" spans="1:9" x14ac:dyDescent="0.2">
      <c r="A8" s="32" t="s">
        <v>27</v>
      </c>
      <c r="B8" s="32"/>
      <c r="C8" s="32"/>
      <c r="D8" s="30">
        <v>0</v>
      </c>
      <c r="E8" s="30">
        <v>20</v>
      </c>
      <c r="F8" s="30">
        <v>25</v>
      </c>
      <c r="G8" s="30">
        <v>15</v>
      </c>
      <c r="H8" s="30">
        <v>0</v>
      </c>
      <c r="I8" s="7">
        <f t="shared" si="0"/>
        <v>60</v>
      </c>
    </row>
    <row r="9" spans="1:9" x14ac:dyDescent="0.2">
      <c r="A9" s="32" t="s">
        <v>28</v>
      </c>
      <c r="B9" s="32"/>
      <c r="C9" s="32"/>
      <c r="D9" s="30">
        <v>0</v>
      </c>
      <c r="E9" s="30">
        <v>16</v>
      </c>
      <c r="F9" s="30">
        <v>20</v>
      </c>
      <c r="G9" s="30">
        <v>12</v>
      </c>
      <c r="H9" s="30">
        <v>0</v>
      </c>
      <c r="I9" s="7">
        <f t="shared" si="0"/>
        <v>48</v>
      </c>
    </row>
  </sheetData>
  <mergeCells count="7">
    <mergeCell ref="A3:C3"/>
    <mergeCell ref="A7:C7"/>
    <mergeCell ref="A8:C8"/>
    <mergeCell ref="A9:C9"/>
    <mergeCell ref="A4:C4"/>
    <mergeCell ref="A5:C5"/>
    <mergeCell ref="A6:C6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A7AE-94D9-43DC-8619-240A1D5C836A}">
  <dimension ref="A1:P52"/>
  <sheetViews>
    <sheetView tabSelected="1" workbookViewId="0">
      <selection activeCell="G5" sqref="G5"/>
    </sheetView>
  </sheetViews>
  <sheetFormatPr defaultRowHeight="12.75" x14ac:dyDescent="0.2"/>
  <cols>
    <col min="1" max="1" width="20.7109375" style="37" customWidth="1"/>
    <col min="2" max="16" width="9.5703125" style="37" customWidth="1"/>
    <col min="17" max="16384" width="9.140625" style="37"/>
  </cols>
  <sheetData>
    <row r="1" spans="1:16" ht="15.75" customHeight="1" x14ac:dyDescent="0.25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6"/>
    </row>
    <row r="2" spans="1:16" ht="15.75" x14ac:dyDescent="0.2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9"/>
    </row>
    <row r="3" spans="1:16" x14ac:dyDescent="0.2">
      <c r="A3" s="40" t="s">
        <v>35</v>
      </c>
      <c r="B3" s="41"/>
      <c r="C3" s="41"/>
      <c r="D3" s="41"/>
    </row>
    <row r="4" spans="1:16" x14ac:dyDescent="0.2">
      <c r="A4" s="40" t="s">
        <v>36</v>
      </c>
      <c r="B4" s="42"/>
      <c r="C4" s="42"/>
      <c r="D4" s="42"/>
      <c r="E4" s="43"/>
    </row>
    <row r="5" spans="1:16" ht="19.5" customHeight="1" x14ac:dyDescent="0.25">
      <c r="A5" s="44" t="s">
        <v>37</v>
      </c>
      <c r="D5" s="45"/>
      <c r="E5" s="43"/>
    </row>
    <row r="6" spans="1:16" ht="34.5" customHeight="1" x14ac:dyDescent="0.25">
      <c r="A6" s="44" t="s">
        <v>38</v>
      </c>
      <c r="B6" s="46"/>
      <c r="D6" s="45"/>
      <c r="E6" s="43"/>
    </row>
    <row r="12" spans="1:16" ht="13.5" thickBot="1" x14ac:dyDescent="0.25"/>
    <row r="13" spans="1:16" s="47" customFormat="1" ht="13.5" thickBot="1" x14ac:dyDescent="0.25">
      <c r="B13" s="48" t="s">
        <v>39</v>
      </c>
      <c r="C13" s="49"/>
      <c r="D13" s="50"/>
      <c r="E13" s="48" t="s">
        <v>40</v>
      </c>
      <c r="F13" s="49"/>
      <c r="G13" s="50"/>
      <c r="H13" s="48" t="s">
        <v>41</v>
      </c>
      <c r="I13" s="49"/>
      <c r="J13" s="50"/>
      <c r="K13" s="48" t="s">
        <v>42</v>
      </c>
      <c r="L13" s="49"/>
      <c r="M13" s="50"/>
      <c r="N13" s="48" t="s">
        <v>43</v>
      </c>
      <c r="O13" s="49"/>
      <c r="P13" s="50"/>
    </row>
    <row r="14" spans="1:16" s="47" customFormat="1" ht="65.25" customHeight="1" x14ac:dyDescent="0.2">
      <c r="B14" s="51" t="s">
        <v>51</v>
      </c>
      <c r="C14" s="52"/>
      <c r="D14" s="53"/>
      <c r="E14" s="54" t="s">
        <v>44</v>
      </c>
      <c r="F14" s="52"/>
      <c r="G14" s="53"/>
      <c r="H14" s="54" t="s">
        <v>45</v>
      </c>
      <c r="I14" s="52"/>
      <c r="J14" s="53"/>
      <c r="K14" s="54" t="s">
        <v>46</v>
      </c>
      <c r="L14" s="52"/>
      <c r="M14" s="53"/>
      <c r="N14" s="54" t="s">
        <v>47</v>
      </c>
      <c r="O14" s="52"/>
      <c r="P14" s="53"/>
    </row>
    <row r="15" spans="1:16" s="59" customFormat="1" ht="11.25" customHeight="1" x14ac:dyDescent="0.2">
      <c r="A15" s="55"/>
      <c r="B15" s="56" t="s">
        <v>48</v>
      </c>
      <c r="C15" s="57"/>
      <c r="D15" s="58"/>
      <c r="E15" s="56" t="s">
        <v>48</v>
      </c>
      <c r="F15" s="57"/>
      <c r="G15" s="58"/>
      <c r="H15" s="56" t="s">
        <v>48</v>
      </c>
      <c r="I15" s="57"/>
      <c r="J15" s="58"/>
      <c r="K15" s="56" t="s">
        <v>48</v>
      </c>
      <c r="L15" s="57"/>
      <c r="M15" s="58"/>
      <c r="N15" s="56" t="s">
        <v>48</v>
      </c>
      <c r="O15" s="57"/>
      <c r="P15" s="58"/>
    </row>
    <row r="16" spans="1:16" s="59" customFormat="1" x14ac:dyDescent="0.2">
      <c r="A16" s="60" t="s">
        <v>23</v>
      </c>
      <c r="B16" s="61"/>
      <c r="C16" s="62"/>
      <c r="D16" s="63"/>
      <c r="E16" s="61"/>
      <c r="F16" s="62"/>
      <c r="G16" s="63"/>
      <c r="H16" s="61"/>
      <c r="I16" s="62"/>
      <c r="J16" s="63"/>
      <c r="K16" s="61"/>
      <c r="L16" s="62"/>
      <c r="M16" s="63"/>
      <c r="N16" s="61"/>
      <c r="O16" s="62"/>
      <c r="P16" s="63"/>
    </row>
    <row r="17" spans="1:16" s="59" customFormat="1" x14ac:dyDescent="0.2">
      <c r="A17" s="64" t="s">
        <v>24</v>
      </c>
      <c r="B17" s="65"/>
      <c r="C17" s="66"/>
      <c r="D17" s="67"/>
      <c r="E17" s="65"/>
      <c r="F17" s="66"/>
      <c r="G17" s="67"/>
      <c r="H17" s="65"/>
      <c r="I17" s="66"/>
      <c r="J17" s="67"/>
      <c r="K17" s="65"/>
      <c r="L17" s="66"/>
      <c r="M17" s="67"/>
      <c r="N17" s="65"/>
      <c r="O17" s="66"/>
      <c r="P17" s="67"/>
    </row>
    <row r="18" spans="1:16" s="59" customFormat="1" x14ac:dyDescent="0.2">
      <c r="A18" s="64" t="s">
        <v>25</v>
      </c>
      <c r="B18" s="65"/>
      <c r="C18" s="66"/>
      <c r="D18" s="67"/>
      <c r="E18" s="65"/>
      <c r="F18" s="66"/>
      <c r="G18" s="67"/>
      <c r="H18" s="65"/>
      <c r="I18" s="66"/>
      <c r="J18" s="67"/>
      <c r="K18" s="65"/>
      <c r="L18" s="66"/>
      <c r="M18" s="67"/>
      <c r="N18" s="65"/>
      <c r="O18" s="66"/>
      <c r="P18" s="67"/>
    </row>
    <row r="19" spans="1:16" s="59" customFormat="1" x14ac:dyDescent="0.2">
      <c r="A19" s="64" t="s">
        <v>26</v>
      </c>
      <c r="B19" s="65"/>
      <c r="C19" s="66"/>
      <c r="D19" s="67"/>
      <c r="E19" s="65"/>
      <c r="F19" s="66"/>
      <c r="G19" s="67"/>
      <c r="H19" s="65"/>
      <c r="I19" s="66"/>
      <c r="J19" s="67"/>
      <c r="K19" s="65"/>
      <c r="L19" s="66"/>
      <c r="M19" s="67"/>
      <c r="N19" s="65"/>
      <c r="O19" s="66"/>
      <c r="P19" s="67"/>
    </row>
    <row r="20" spans="1:16" s="59" customFormat="1" x14ac:dyDescent="0.2">
      <c r="A20" s="64" t="s">
        <v>27</v>
      </c>
      <c r="B20" s="65"/>
      <c r="C20" s="66"/>
      <c r="D20" s="67"/>
      <c r="E20" s="65"/>
      <c r="F20" s="66"/>
      <c r="G20" s="67"/>
      <c r="H20" s="65"/>
      <c r="I20" s="66"/>
      <c r="J20" s="67"/>
      <c r="K20" s="65"/>
      <c r="L20" s="66"/>
      <c r="M20" s="67"/>
      <c r="N20" s="65"/>
      <c r="O20" s="66"/>
      <c r="P20" s="67"/>
    </row>
    <row r="21" spans="1:16" s="59" customFormat="1" x14ac:dyDescent="0.2">
      <c r="A21" s="64" t="s">
        <v>28</v>
      </c>
      <c r="B21" s="65"/>
      <c r="C21" s="66"/>
      <c r="D21" s="67"/>
      <c r="E21" s="65"/>
      <c r="F21" s="66"/>
      <c r="G21" s="67"/>
      <c r="H21" s="65"/>
      <c r="I21" s="66"/>
      <c r="J21" s="67"/>
      <c r="K21" s="65"/>
      <c r="L21" s="66"/>
      <c r="M21" s="67"/>
      <c r="N21" s="65"/>
      <c r="O21" s="66"/>
      <c r="P21" s="67"/>
    </row>
    <row r="22" spans="1:16" s="69" customForma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s="70" customFormat="1" x14ac:dyDescent="0.2"/>
    <row r="25" spans="1:16" x14ac:dyDescent="0.2">
      <c r="A25" s="71"/>
      <c r="G25" s="72"/>
      <c r="H25" s="72"/>
    </row>
    <row r="26" spans="1:16" x14ac:dyDescent="0.2">
      <c r="A26" s="73" t="s">
        <v>49</v>
      </c>
      <c r="G26" s="72"/>
      <c r="H26" s="72"/>
      <c r="I26" s="72"/>
      <c r="J26" s="72"/>
    </row>
    <row r="27" spans="1:16" x14ac:dyDescent="0.2">
      <c r="A27" s="74"/>
      <c r="B27" s="74"/>
      <c r="C27" s="74"/>
      <c r="G27" s="72"/>
      <c r="H27" s="72"/>
      <c r="I27" s="72"/>
      <c r="J27" s="72"/>
    </row>
    <row r="28" spans="1:16" x14ac:dyDescent="0.2">
      <c r="A28" s="74"/>
      <c r="B28" s="74"/>
      <c r="C28" s="74"/>
      <c r="G28" s="72"/>
      <c r="H28" s="72"/>
      <c r="I28" s="72"/>
      <c r="J28" s="72"/>
    </row>
    <row r="29" spans="1:16" x14ac:dyDescent="0.2">
      <c r="A29" s="74"/>
      <c r="B29" s="74"/>
      <c r="C29" s="74"/>
      <c r="G29" s="72"/>
      <c r="H29" s="72"/>
      <c r="I29" s="72"/>
      <c r="J29" s="72"/>
    </row>
    <row r="30" spans="1:16" x14ac:dyDescent="0.2">
      <c r="A30" s="74"/>
      <c r="B30" s="74"/>
      <c r="C30" s="74"/>
      <c r="G30" s="72"/>
      <c r="H30" s="72"/>
      <c r="I30" s="72"/>
      <c r="J30" s="72"/>
    </row>
    <row r="31" spans="1:16" x14ac:dyDescent="0.2">
      <c r="A31" s="74"/>
      <c r="B31" s="74"/>
      <c r="C31" s="74"/>
      <c r="G31" s="72"/>
      <c r="H31" s="72"/>
      <c r="I31" s="72"/>
      <c r="J31" s="72"/>
    </row>
    <row r="32" spans="1:16" x14ac:dyDescent="0.2">
      <c r="A32" s="74"/>
      <c r="B32" s="74"/>
      <c r="C32" s="74"/>
      <c r="G32" s="72"/>
      <c r="H32" s="72"/>
      <c r="I32" s="72"/>
      <c r="J32" s="72"/>
    </row>
    <row r="33" spans="1:13" x14ac:dyDescent="0.2">
      <c r="A33" s="74"/>
      <c r="B33" s="74"/>
      <c r="C33" s="74"/>
      <c r="G33" s="72"/>
      <c r="H33" s="72"/>
      <c r="I33" s="72"/>
      <c r="J33" s="72"/>
    </row>
    <row r="34" spans="1:13" x14ac:dyDescent="0.2">
      <c r="I34" s="72"/>
      <c r="J34" s="72"/>
      <c r="K34" s="72"/>
      <c r="L34" s="72"/>
    </row>
    <row r="35" spans="1:13" x14ac:dyDescent="0.2">
      <c r="I35" s="72"/>
      <c r="J35" s="72"/>
      <c r="K35" s="72"/>
      <c r="L35" s="72"/>
      <c r="M35" s="72"/>
    </row>
    <row r="36" spans="1:13" x14ac:dyDescent="0.2">
      <c r="L36" s="72"/>
      <c r="M36" s="72"/>
    </row>
    <row r="37" spans="1:13" x14ac:dyDescent="0.2">
      <c r="L37" s="72"/>
      <c r="M37" s="72"/>
    </row>
    <row r="38" spans="1:13" x14ac:dyDescent="0.2">
      <c r="L38" s="72"/>
      <c r="M38" s="72"/>
    </row>
    <row r="39" spans="1:13" x14ac:dyDescent="0.2">
      <c r="L39" s="72"/>
      <c r="M39" s="72"/>
    </row>
    <row r="52" spans="1:1" x14ac:dyDescent="0.2">
      <c r="A52" s="75" t="s">
        <v>50</v>
      </c>
    </row>
  </sheetData>
  <mergeCells count="49">
    <mergeCell ref="B21:D21"/>
    <mergeCell ref="E21:G21"/>
    <mergeCell ref="H21:J21"/>
    <mergeCell ref="K21:M21"/>
    <mergeCell ref="N21:P21"/>
    <mergeCell ref="B19:D19"/>
    <mergeCell ref="E19:G19"/>
    <mergeCell ref="H19:J19"/>
    <mergeCell ref="K19:M19"/>
    <mergeCell ref="N19:P19"/>
    <mergeCell ref="B20:D20"/>
    <mergeCell ref="E20:G20"/>
    <mergeCell ref="H20:J20"/>
    <mergeCell ref="K20:M20"/>
    <mergeCell ref="N20:P20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K13:M13"/>
    <mergeCell ref="N13:P13"/>
    <mergeCell ref="B14:D14"/>
    <mergeCell ref="E14:G14"/>
    <mergeCell ref="H14:J14"/>
    <mergeCell ref="K14:M14"/>
    <mergeCell ref="N14:P14"/>
    <mergeCell ref="A1:I1"/>
    <mergeCell ref="A2:I2"/>
    <mergeCell ref="B3:D3"/>
    <mergeCell ref="B4:D4"/>
    <mergeCell ref="B13:D13"/>
    <mergeCell ref="E13:G13"/>
    <mergeCell ref="H13:J13"/>
  </mergeCells>
  <hyperlinks>
    <hyperlink ref="A5" location="Statements!A1" display="Click to review the Non Disclosure Agreement" xr:uid="{DECCFC28-3FA9-4D67-8A24-765BCE13047C}"/>
    <hyperlink ref="A6" location="Statements!Q1" display="Click to review the Nepotism" xr:uid="{8FD6CEA1-FE50-431E-8A97-F090A82A00E9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H37" sqref="H37"/>
    </sheetView>
  </sheetViews>
  <sheetFormatPr defaultRowHeight="12.75" x14ac:dyDescent="0.2"/>
  <cols>
    <col min="1" max="3" width="9.42578125" customWidth="1"/>
    <col min="4" max="8" width="8.85546875" customWidth="1"/>
    <col min="9" max="9" width="9.42578125" customWidth="1"/>
  </cols>
  <sheetData>
    <row r="1" spans="1:9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31"/>
      <c r="B3" s="31"/>
      <c r="C3" s="31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">
      <c r="A4" s="32" t="s">
        <v>23</v>
      </c>
      <c r="B4" s="32"/>
      <c r="C4" s="32"/>
      <c r="D4" s="30">
        <v>0</v>
      </c>
      <c r="E4" s="30">
        <v>18</v>
      </c>
      <c r="F4" s="30">
        <v>20</v>
      </c>
      <c r="G4" s="30">
        <v>12</v>
      </c>
      <c r="H4" s="30">
        <v>0</v>
      </c>
      <c r="I4" s="7">
        <f t="shared" ref="I4:I9" si="0">SUM(D4:H4)</f>
        <v>50</v>
      </c>
    </row>
    <row r="5" spans="1:9" x14ac:dyDescent="0.2">
      <c r="A5" s="32" t="s">
        <v>24</v>
      </c>
      <c r="B5" s="32"/>
      <c r="C5" s="32"/>
      <c r="D5" s="30">
        <v>0</v>
      </c>
      <c r="E5" s="30">
        <v>18</v>
      </c>
      <c r="F5" s="30">
        <v>20</v>
      </c>
      <c r="G5" s="30">
        <v>15</v>
      </c>
      <c r="H5" s="30">
        <v>0</v>
      </c>
      <c r="I5" s="7">
        <f t="shared" si="0"/>
        <v>53</v>
      </c>
    </row>
    <row r="6" spans="1:9" x14ac:dyDescent="0.2">
      <c r="A6" s="32" t="s">
        <v>25</v>
      </c>
      <c r="B6" s="32"/>
      <c r="C6" s="32"/>
      <c r="D6" s="30">
        <v>0</v>
      </c>
      <c r="E6" s="30">
        <v>18</v>
      </c>
      <c r="F6" s="30">
        <v>20</v>
      </c>
      <c r="G6" s="30">
        <v>15</v>
      </c>
      <c r="H6" s="30">
        <v>0</v>
      </c>
      <c r="I6" s="7">
        <f t="shared" si="0"/>
        <v>53</v>
      </c>
    </row>
    <row r="7" spans="1:9" x14ac:dyDescent="0.2">
      <c r="A7" s="32" t="s">
        <v>26</v>
      </c>
      <c r="B7" s="32"/>
      <c r="C7" s="32"/>
      <c r="D7" s="30">
        <v>0</v>
      </c>
      <c r="E7" s="30">
        <v>18</v>
      </c>
      <c r="F7" s="30">
        <v>20</v>
      </c>
      <c r="G7" s="30">
        <v>12</v>
      </c>
      <c r="H7" s="30">
        <v>0</v>
      </c>
      <c r="I7" s="7">
        <f t="shared" si="0"/>
        <v>50</v>
      </c>
    </row>
    <row r="8" spans="1:9" x14ac:dyDescent="0.2">
      <c r="A8" s="32" t="s">
        <v>27</v>
      </c>
      <c r="B8" s="32"/>
      <c r="C8" s="32"/>
      <c r="D8" s="30">
        <v>0</v>
      </c>
      <c r="E8" s="30">
        <v>10</v>
      </c>
      <c r="F8" s="30">
        <v>15</v>
      </c>
      <c r="G8" s="30">
        <v>9</v>
      </c>
      <c r="H8" s="30">
        <v>0</v>
      </c>
      <c r="I8" s="7">
        <f t="shared" si="0"/>
        <v>34</v>
      </c>
    </row>
    <row r="9" spans="1:9" x14ac:dyDescent="0.2">
      <c r="A9" s="32" t="s">
        <v>28</v>
      </c>
      <c r="B9" s="32"/>
      <c r="C9" s="32"/>
      <c r="D9" s="30">
        <v>0</v>
      </c>
      <c r="E9" s="30">
        <v>14</v>
      </c>
      <c r="F9" s="30">
        <v>15</v>
      </c>
      <c r="G9" s="30">
        <v>9</v>
      </c>
      <c r="H9" s="30">
        <v>0</v>
      </c>
      <c r="I9" s="7">
        <f t="shared" si="0"/>
        <v>38</v>
      </c>
    </row>
  </sheetData>
  <mergeCells count="7">
    <mergeCell ref="A7:C7"/>
    <mergeCell ref="A8:C8"/>
    <mergeCell ref="A9:C9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workbookViewId="0">
      <selection sqref="A1:XFD1048576"/>
    </sheetView>
  </sheetViews>
  <sheetFormatPr defaultRowHeight="12.75" x14ac:dyDescent="0.2"/>
  <cols>
    <col min="1" max="3" width="9.42578125" customWidth="1"/>
    <col min="4" max="8" width="8.85546875" customWidth="1"/>
    <col min="9" max="9" width="9.42578125" customWidth="1"/>
  </cols>
  <sheetData>
    <row r="1" spans="1:9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31"/>
      <c r="B3" s="31"/>
      <c r="C3" s="31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">
      <c r="A4" s="32" t="s">
        <v>23</v>
      </c>
      <c r="B4" s="32"/>
      <c r="C4" s="32"/>
      <c r="D4" s="30">
        <v>0</v>
      </c>
      <c r="E4" s="30">
        <v>13.2</v>
      </c>
      <c r="F4" s="30">
        <v>20</v>
      </c>
      <c r="G4" s="30">
        <v>12</v>
      </c>
      <c r="H4" s="30">
        <v>0</v>
      </c>
      <c r="I4" s="7">
        <f t="shared" ref="I4:I9" si="0">SUM(D4:H4)</f>
        <v>45.2</v>
      </c>
    </row>
    <row r="5" spans="1:9" x14ac:dyDescent="0.2">
      <c r="A5" s="32" t="s">
        <v>24</v>
      </c>
      <c r="B5" s="32"/>
      <c r="C5" s="32"/>
      <c r="D5" s="30">
        <v>0</v>
      </c>
      <c r="E5" s="30">
        <v>16</v>
      </c>
      <c r="F5" s="30">
        <v>17.5</v>
      </c>
      <c r="G5" s="30">
        <v>10.199999999999999</v>
      </c>
      <c r="H5" s="30">
        <v>0</v>
      </c>
      <c r="I5" s="7">
        <f t="shared" si="0"/>
        <v>43.7</v>
      </c>
    </row>
    <row r="6" spans="1:9" x14ac:dyDescent="0.2">
      <c r="A6" s="32" t="s">
        <v>25</v>
      </c>
      <c r="B6" s="32"/>
      <c r="C6" s="32"/>
      <c r="D6" s="30">
        <v>0</v>
      </c>
      <c r="E6" s="30">
        <v>16</v>
      </c>
      <c r="F6" s="30">
        <v>12.5</v>
      </c>
      <c r="G6" s="30">
        <v>6</v>
      </c>
      <c r="H6" s="30">
        <v>0</v>
      </c>
      <c r="I6" s="7">
        <f t="shared" si="0"/>
        <v>34.5</v>
      </c>
    </row>
    <row r="7" spans="1:9" x14ac:dyDescent="0.2">
      <c r="A7" s="32" t="s">
        <v>26</v>
      </c>
      <c r="B7" s="32"/>
      <c r="C7" s="32"/>
      <c r="D7" s="30">
        <v>0</v>
      </c>
      <c r="E7" s="30">
        <v>16.8</v>
      </c>
      <c r="F7" s="30">
        <v>20</v>
      </c>
      <c r="G7" s="30">
        <v>12</v>
      </c>
      <c r="H7" s="30">
        <v>0</v>
      </c>
      <c r="I7" s="7">
        <f t="shared" si="0"/>
        <v>48.8</v>
      </c>
    </row>
    <row r="8" spans="1:9" x14ac:dyDescent="0.2">
      <c r="A8" s="32" t="s">
        <v>27</v>
      </c>
      <c r="B8" s="32"/>
      <c r="C8" s="32"/>
      <c r="D8" s="30">
        <v>0</v>
      </c>
      <c r="E8" s="30">
        <v>13.2</v>
      </c>
      <c r="F8" s="30">
        <v>16.5</v>
      </c>
      <c r="G8" s="30">
        <v>12</v>
      </c>
      <c r="H8" s="30">
        <v>0</v>
      </c>
      <c r="I8" s="7">
        <f t="shared" si="0"/>
        <v>41.7</v>
      </c>
    </row>
    <row r="9" spans="1:9" x14ac:dyDescent="0.2">
      <c r="A9" s="32" t="s">
        <v>28</v>
      </c>
      <c r="B9" s="32"/>
      <c r="C9" s="32"/>
      <c r="D9" s="30">
        <v>0</v>
      </c>
      <c r="E9" s="30">
        <v>9.6</v>
      </c>
      <c r="F9" s="30">
        <v>12.5</v>
      </c>
      <c r="G9" s="30">
        <v>7.5</v>
      </c>
      <c r="H9" s="30">
        <v>0</v>
      </c>
      <c r="I9" s="7">
        <f t="shared" si="0"/>
        <v>29.6</v>
      </c>
    </row>
  </sheetData>
  <mergeCells count="7">
    <mergeCell ref="A7:C7"/>
    <mergeCell ref="A8:C8"/>
    <mergeCell ref="A9:C9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workbookViewId="0">
      <selection activeCell="K20" sqref="K20"/>
    </sheetView>
  </sheetViews>
  <sheetFormatPr defaultRowHeight="12.75" x14ac:dyDescent="0.2"/>
  <cols>
    <col min="1" max="3" width="9.42578125" customWidth="1"/>
    <col min="4" max="8" width="8.85546875" customWidth="1"/>
    <col min="9" max="9" width="9.42578125" customWidth="1"/>
  </cols>
  <sheetData>
    <row r="1" spans="1:9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31"/>
      <c r="B3" s="31"/>
      <c r="C3" s="31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">
      <c r="A4" s="32" t="s">
        <v>23</v>
      </c>
      <c r="B4" s="32"/>
      <c r="C4" s="32"/>
      <c r="D4" s="30">
        <v>0</v>
      </c>
      <c r="E4" s="30">
        <v>12.8</v>
      </c>
      <c r="F4" s="30">
        <v>18</v>
      </c>
      <c r="G4" s="30">
        <v>10.5</v>
      </c>
      <c r="H4" s="30">
        <v>0</v>
      </c>
      <c r="I4" s="7">
        <f t="shared" ref="I4:I9" si="0">SUM(D4:H4)</f>
        <v>41.3</v>
      </c>
    </row>
    <row r="5" spans="1:9" x14ac:dyDescent="0.2">
      <c r="A5" s="32" t="s">
        <v>24</v>
      </c>
      <c r="B5" s="32"/>
      <c r="C5" s="32"/>
      <c r="D5" s="30">
        <v>0</v>
      </c>
      <c r="E5" s="30">
        <v>13.2</v>
      </c>
      <c r="F5" s="30">
        <v>18</v>
      </c>
      <c r="G5" s="30">
        <v>11.399999999999999</v>
      </c>
      <c r="H5" s="30">
        <v>0</v>
      </c>
      <c r="I5" s="7">
        <f t="shared" si="0"/>
        <v>42.599999999999994</v>
      </c>
    </row>
    <row r="6" spans="1:9" x14ac:dyDescent="0.2">
      <c r="A6" s="32" t="s">
        <v>25</v>
      </c>
      <c r="B6" s="32"/>
      <c r="C6" s="32"/>
      <c r="D6" s="30">
        <v>0</v>
      </c>
      <c r="E6" s="30">
        <v>18</v>
      </c>
      <c r="F6" s="30">
        <v>23</v>
      </c>
      <c r="G6" s="30">
        <v>13.5</v>
      </c>
      <c r="H6" s="30">
        <v>0</v>
      </c>
      <c r="I6" s="7">
        <f t="shared" si="0"/>
        <v>54.5</v>
      </c>
    </row>
    <row r="7" spans="1:9" x14ac:dyDescent="0.2">
      <c r="A7" s="32" t="s">
        <v>26</v>
      </c>
      <c r="B7" s="32"/>
      <c r="C7" s="32"/>
      <c r="D7" s="30">
        <v>0</v>
      </c>
      <c r="E7" s="30">
        <v>18</v>
      </c>
      <c r="F7" s="30">
        <v>22.5</v>
      </c>
      <c r="G7" s="30">
        <v>13.5</v>
      </c>
      <c r="H7" s="30">
        <v>0</v>
      </c>
      <c r="I7" s="7">
        <f t="shared" si="0"/>
        <v>54</v>
      </c>
    </row>
    <row r="8" spans="1:9" x14ac:dyDescent="0.2">
      <c r="A8" s="32" t="s">
        <v>27</v>
      </c>
      <c r="B8" s="32"/>
      <c r="C8" s="32"/>
      <c r="D8" s="30">
        <v>0</v>
      </c>
      <c r="E8" s="30">
        <v>17.600000000000001</v>
      </c>
      <c r="F8" s="30">
        <v>22</v>
      </c>
      <c r="G8" s="30">
        <v>13.200000000000001</v>
      </c>
      <c r="H8" s="30">
        <v>0</v>
      </c>
      <c r="I8" s="7">
        <f t="shared" si="0"/>
        <v>52.800000000000004</v>
      </c>
    </row>
    <row r="9" spans="1:9" x14ac:dyDescent="0.2">
      <c r="A9" s="32" t="s">
        <v>28</v>
      </c>
      <c r="B9" s="32"/>
      <c r="C9" s="32"/>
      <c r="D9" s="30">
        <v>0</v>
      </c>
      <c r="E9" s="30">
        <v>13.2</v>
      </c>
      <c r="F9" s="30">
        <v>18.5</v>
      </c>
      <c r="G9" s="30">
        <v>10.5</v>
      </c>
      <c r="H9" s="30">
        <v>0</v>
      </c>
      <c r="I9" s="7">
        <f t="shared" si="0"/>
        <v>42.2</v>
      </c>
    </row>
  </sheetData>
  <mergeCells count="7">
    <mergeCell ref="A7:C7"/>
    <mergeCell ref="A8:C8"/>
    <mergeCell ref="A9:C9"/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5234-3328-48BD-B4B8-07FE14689A2B}">
  <dimension ref="A1:I9"/>
  <sheetViews>
    <sheetView workbookViewId="0">
      <selection activeCell="H11" sqref="H11"/>
    </sheetView>
  </sheetViews>
  <sheetFormatPr defaultRowHeight="12.75" x14ac:dyDescent="0.2"/>
  <cols>
    <col min="1" max="3" width="9.42578125" customWidth="1"/>
    <col min="4" max="8" width="8.85546875" customWidth="1"/>
    <col min="9" max="9" width="9.42578125" customWidth="1"/>
  </cols>
  <sheetData>
    <row r="1" spans="1:9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31"/>
      <c r="B3" s="31"/>
      <c r="C3" s="31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">
      <c r="A4" s="32" t="s">
        <v>23</v>
      </c>
      <c r="B4" s="32"/>
      <c r="C4" s="32"/>
      <c r="D4" s="30">
        <v>0</v>
      </c>
      <c r="E4" s="30">
        <v>12</v>
      </c>
      <c r="F4" s="30">
        <v>20</v>
      </c>
      <c r="G4" s="30">
        <v>15</v>
      </c>
      <c r="H4" s="30">
        <v>0</v>
      </c>
      <c r="I4" s="7">
        <f t="shared" ref="I4:I9" si="0">SUM(D4:H4)</f>
        <v>47</v>
      </c>
    </row>
    <row r="5" spans="1:9" x14ac:dyDescent="0.2">
      <c r="A5" s="32" t="s">
        <v>24</v>
      </c>
      <c r="B5" s="32"/>
      <c r="C5" s="32"/>
      <c r="D5" s="30">
        <v>0</v>
      </c>
      <c r="E5" s="30">
        <v>20</v>
      </c>
      <c r="F5" s="30">
        <v>25</v>
      </c>
      <c r="G5" s="30">
        <v>15</v>
      </c>
      <c r="H5" s="30">
        <v>0</v>
      </c>
      <c r="I5" s="7">
        <f t="shared" si="0"/>
        <v>60</v>
      </c>
    </row>
    <row r="6" spans="1:9" x14ac:dyDescent="0.2">
      <c r="A6" s="32" t="s">
        <v>25</v>
      </c>
      <c r="B6" s="32"/>
      <c r="C6" s="32"/>
      <c r="D6" s="30">
        <v>0</v>
      </c>
      <c r="E6" s="30">
        <v>20</v>
      </c>
      <c r="F6" s="30">
        <v>25</v>
      </c>
      <c r="G6" s="30">
        <v>13.5</v>
      </c>
      <c r="H6" s="30">
        <v>0</v>
      </c>
      <c r="I6" s="7">
        <f t="shared" si="0"/>
        <v>58.5</v>
      </c>
    </row>
    <row r="7" spans="1:9" x14ac:dyDescent="0.2">
      <c r="A7" s="32" t="s">
        <v>26</v>
      </c>
      <c r="B7" s="32"/>
      <c r="C7" s="32"/>
      <c r="D7" s="30">
        <v>0</v>
      </c>
      <c r="E7" s="30">
        <v>16</v>
      </c>
      <c r="F7" s="30">
        <v>20</v>
      </c>
      <c r="G7" s="30">
        <v>12</v>
      </c>
      <c r="H7" s="30">
        <v>0</v>
      </c>
      <c r="I7" s="7">
        <f t="shared" si="0"/>
        <v>48</v>
      </c>
    </row>
    <row r="8" spans="1:9" x14ac:dyDescent="0.2">
      <c r="A8" s="32" t="s">
        <v>27</v>
      </c>
      <c r="B8" s="32"/>
      <c r="C8" s="32"/>
      <c r="D8" s="30">
        <v>0</v>
      </c>
      <c r="E8" s="30">
        <v>12</v>
      </c>
      <c r="F8" s="30">
        <v>15</v>
      </c>
      <c r="G8" s="30">
        <v>9</v>
      </c>
      <c r="H8" s="30">
        <v>0</v>
      </c>
      <c r="I8" s="7">
        <f t="shared" si="0"/>
        <v>36</v>
      </c>
    </row>
    <row r="9" spans="1:9" x14ac:dyDescent="0.2">
      <c r="A9" s="32" t="s">
        <v>28</v>
      </c>
      <c r="B9" s="32"/>
      <c r="C9" s="32"/>
      <c r="D9" s="30">
        <v>0</v>
      </c>
      <c r="E9" s="30">
        <v>8</v>
      </c>
      <c r="F9" s="30">
        <v>10</v>
      </c>
      <c r="G9" s="30">
        <v>6</v>
      </c>
      <c r="H9" s="30">
        <v>0</v>
      </c>
      <c r="I9" s="7">
        <f t="shared" si="0"/>
        <v>24</v>
      </c>
    </row>
  </sheetData>
  <mergeCells count="7">
    <mergeCell ref="A9:C9"/>
    <mergeCell ref="A3:C3"/>
    <mergeCell ref="A4:C4"/>
    <mergeCell ref="A5:C5"/>
    <mergeCell ref="A6:C6"/>
    <mergeCell ref="A7:C7"/>
    <mergeCell ref="A8:C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8C9A-90CB-4686-B26F-2FC7EE41CA9F}">
  <dimension ref="A1:I9"/>
  <sheetViews>
    <sheetView workbookViewId="0">
      <selection activeCell="F21" sqref="F21"/>
    </sheetView>
  </sheetViews>
  <sheetFormatPr defaultRowHeight="12.75" x14ac:dyDescent="0.2"/>
  <cols>
    <col min="1" max="3" width="9.42578125" customWidth="1"/>
    <col min="4" max="8" width="8.85546875" customWidth="1"/>
    <col min="9" max="9" width="9.42578125" customWidth="1"/>
  </cols>
  <sheetData>
    <row r="1" spans="1:9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31"/>
      <c r="B3" s="31"/>
      <c r="C3" s="31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">
      <c r="A4" s="32" t="s">
        <v>23</v>
      </c>
      <c r="B4" s="32"/>
      <c r="C4" s="32"/>
      <c r="D4" s="30">
        <v>0</v>
      </c>
      <c r="E4" s="30">
        <v>8</v>
      </c>
      <c r="F4" s="30">
        <v>17.5</v>
      </c>
      <c r="G4" s="30">
        <v>12</v>
      </c>
      <c r="H4" s="30">
        <v>0</v>
      </c>
      <c r="I4" s="7">
        <f t="shared" ref="I4:I9" si="0">SUM(D4:H4)</f>
        <v>37.5</v>
      </c>
    </row>
    <row r="5" spans="1:9" x14ac:dyDescent="0.2">
      <c r="A5" s="32" t="s">
        <v>24</v>
      </c>
      <c r="B5" s="32"/>
      <c r="C5" s="32"/>
      <c r="D5" s="30">
        <v>0</v>
      </c>
      <c r="E5" s="30">
        <v>8</v>
      </c>
      <c r="F5" s="30">
        <v>17.5</v>
      </c>
      <c r="G5" s="30">
        <v>9</v>
      </c>
      <c r="H5" s="30">
        <v>0</v>
      </c>
      <c r="I5" s="7">
        <f t="shared" si="0"/>
        <v>34.5</v>
      </c>
    </row>
    <row r="6" spans="1:9" x14ac:dyDescent="0.2">
      <c r="A6" s="32" t="s">
        <v>25</v>
      </c>
      <c r="B6" s="32"/>
      <c r="C6" s="32"/>
      <c r="D6" s="30">
        <v>0</v>
      </c>
      <c r="E6" s="30">
        <v>17.2</v>
      </c>
      <c r="F6" s="30">
        <v>24</v>
      </c>
      <c r="G6" s="30">
        <v>15</v>
      </c>
      <c r="H6" s="30">
        <v>0</v>
      </c>
      <c r="I6" s="7">
        <f t="shared" si="0"/>
        <v>56.2</v>
      </c>
    </row>
    <row r="7" spans="1:9" x14ac:dyDescent="0.2">
      <c r="A7" s="32" t="s">
        <v>26</v>
      </c>
      <c r="B7" s="32"/>
      <c r="C7" s="32"/>
      <c r="D7" s="30">
        <v>0</v>
      </c>
      <c r="E7" s="30">
        <v>15.2</v>
      </c>
      <c r="F7" s="30">
        <v>17.5</v>
      </c>
      <c r="G7" s="30">
        <v>12</v>
      </c>
      <c r="H7" s="30">
        <v>0</v>
      </c>
      <c r="I7" s="7">
        <f t="shared" si="0"/>
        <v>44.7</v>
      </c>
    </row>
    <row r="8" spans="1:9" x14ac:dyDescent="0.2">
      <c r="A8" s="32" t="s">
        <v>27</v>
      </c>
      <c r="B8" s="32"/>
      <c r="C8" s="32"/>
      <c r="D8" s="30">
        <v>0</v>
      </c>
      <c r="E8" s="30">
        <v>8</v>
      </c>
      <c r="F8" s="30">
        <v>15</v>
      </c>
      <c r="G8" s="30">
        <v>9</v>
      </c>
      <c r="H8" s="30">
        <v>0</v>
      </c>
      <c r="I8" s="7">
        <f t="shared" si="0"/>
        <v>32</v>
      </c>
    </row>
    <row r="9" spans="1:9" x14ac:dyDescent="0.2">
      <c r="A9" s="32" t="s">
        <v>28</v>
      </c>
      <c r="B9" s="32"/>
      <c r="C9" s="32"/>
      <c r="D9" s="30">
        <v>0</v>
      </c>
      <c r="E9" s="30">
        <v>4</v>
      </c>
      <c r="F9" s="30">
        <v>10</v>
      </c>
      <c r="G9" s="30">
        <v>9</v>
      </c>
      <c r="H9" s="30">
        <v>0</v>
      </c>
      <c r="I9" s="7">
        <f t="shared" si="0"/>
        <v>23</v>
      </c>
    </row>
  </sheetData>
  <mergeCells count="7">
    <mergeCell ref="A9:C9"/>
    <mergeCell ref="A3:C3"/>
    <mergeCell ref="A4:C4"/>
    <mergeCell ref="A5:C5"/>
    <mergeCell ref="A6:C6"/>
    <mergeCell ref="A7:C7"/>
    <mergeCell ref="A8:C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9"/>
  <sheetViews>
    <sheetView workbookViewId="0">
      <selection activeCell="I5" sqref="I5"/>
    </sheetView>
  </sheetViews>
  <sheetFormatPr defaultRowHeight="12.75" x14ac:dyDescent="0.2"/>
  <cols>
    <col min="1" max="3" width="9.42578125" customWidth="1"/>
    <col min="4" max="8" width="8.85546875" customWidth="1"/>
    <col min="9" max="9" width="9.42578125" customWidth="1"/>
  </cols>
  <sheetData>
    <row r="1" spans="1:9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31"/>
      <c r="B3" s="31"/>
      <c r="C3" s="31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">
      <c r="A4" s="32" t="s">
        <v>23</v>
      </c>
      <c r="B4" s="32"/>
      <c r="C4" s="32"/>
      <c r="D4" s="30">
        <v>9</v>
      </c>
      <c r="E4" s="30">
        <v>9.6</v>
      </c>
      <c r="F4" s="30">
        <v>16</v>
      </c>
      <c r="G4" s="30">
        <v>10.199999999999999</v>
      </c>
      <c r="H4" s="30">
        <v>0</v>
      </c>
      <c r="I4" s="7">
        <f>SUM(E4:H4)</f>
        <v>35.799999999999997</v>
      </c>
    </row>
    <row r="5" spans="1:9" x14ac:dyDescent="0.2">
      <c r="A5" s="32" t="s">
        <v>24</v>
      </c>
      <c r="B5" s="32"/>
      <c r="C5" s="32"/>
      <c r="D5" s="30">
        <v>18</v>
      </c>
      <c r="E5" s="30">
        <v>9.6</v>
      </c>
      <c r="F5" s="30">
        <v>15</v>
      </c>
      <c r="G5" s="30">
        <v>12</v>
      </c>
      <c r="H5" s="30">
        <v>0</v>
      </c>
      <c r="I5" s="7">
        <f t="shared" ref="I5:I9" si="0">SUM(E5:H5)</f>
        <v>36.6</v>
      </c>
    </row>
    <row r="6" spans="1:9" x14ac:dyDescent="0.2">
      <c r="A6" s="32" t="s">
        <v>25</v>
      </c>
      <c r="B6" s="32"/>
      <c r="C6" s="32"/>
      <c r="D6" s="30">
        <v>15</v>
      </c>
      <c r="E6" s="30">
        <v>13.6</v>
      </c>
      <c r="F6" s="30">
        <v>17.5</v>
      </c>
      <c r="G6" s="30">
        <v>10.5</v>
      </c>
      <c r="H6" s="30">
        <v>0</v>
      </c>
      <c r="I6" s="7">
        <f t="shared" si="0"/>
        <v>41.6</v>
      </c>
    </row>
    <row r="7" spans="1:9" x14ac:dyDescent="0.2">
      <c r="A7" s="32" t="s">
        <v>26</v>
      </c>
      <c r="B7" s="32"/>
      <c r="C7" s="32"/>
      <c r="D7" s="30">
        <v>16.200000000000003</v>
      </c>
      <c r="E7" s="30">
        <v>13.6</v>
      </c>
      <c r="F7" s="30">
        <v>17.5</v>
      </c>
      <c r="G7" s="30">
        <v>10.5</v>
      </c>
      <c r="H7" s="30">
        <v>0</v>
      </c>
      <c r="I7" s="7">
        <f t="shared" si="0"/>
        <v>41.6</v>
      </c>
    </row>
    <row r="8" spans="1:9" x14ac:dyDescent="0.2">
      <c r="A8" s="32" t="s">
        <v>27</v>
      </c>
      <c r="B8" s="32"/>
      <c r="C8" s="32"/>
      <c r="D8" s="30">
        <v>18</v>
      </c>
      <c r="E8" s="30">
        <v>13.6</v>
      </c>
      <c r="F8" s="30">
        <v>18</v>
      </c>
      <c r="G8" s="30">
        <v>10.5</v>
      </c>
      <c r="H8" s="30">
        <v>0</v>
      </c>
      <c r="I8" s="7">
        <f t="shared" si="0"/>
        <v>42.1</v>
      </c>
    </row>
    <row r="9" spans="1:9" x14ac:dyDescent="0.2">
      <c r="A9" s="32" t="s">
        <v>28</v>
      </c>
      <c r="B9" s="32"/>
      <c r="C9" s="32"/>
      <c r="D9" s="30">
        <v>9</v>
      </c>
      <c r="E9" s="30">
        <v>9.6</v>
      </c>
      <c r="F9" s="30">
        <v>13.5</v>
      </c>
      <c r="G9" s="30">
        <v>7.5</v>
      </c>
      <c r="H9" s="30">
        <v>0</v>
      </c>
      <c r="I9" s="7">
        <f t="shared" si="0"/>
        <v>30.6</v>
      </c>
    </row>
  </sheetData>
  <mergeCells count="7">
    <mergeCell ref="A7:C7"/>
    <mergeCell ref="A8:C8"/>
    <mergeCell ref="A9:C9"/>
    <mergeCell ref="A3:C3"/>
    <mergeCell ref="A4:C4"/>
    <mergeCell ref="A5:C5"/>
    <mergeCell ref="A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9"/>
  <sheetViews>
    <sheetView workbookViewId="0">
      <selection activeCell="M27" sqref="M27"/>
    </sheetView>
  </sheetViews>
  <sheetFormatPr defaultRowHeight="12.75" x14ac:dyDescent="0.2"/>
  <cols>
    <col min="1" max="3" width="9.42578125" customWidth="1"/>
    <col min="4" max="8" width="8.85546875" customWidth="1"/>
    <col min="9" max="9" width="9.42578125" customWidth="1"/>
  </cols>
  <sheetData>
    <row r="1" spans="1:9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</row>
    <row r="2" spans="1:9" ht="15.75" x14ac:dyDescent="0.25">
      <c r="A2" s="1"/>
    </row>
    <row r="3" spans="1:9" s="2" customFormat="1" x14ac:dyDescent="0.2">
      <c r="A3" s="31"/>
      <c r="B3" s="31"/>
      <c r="C3" s="31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">
      <c r="A4" s="32" t="s">
        <v>23</v>
      </c>
      <c r="B4" s="32"/>
      <c r="C4" s="32"/>
      <c r="D4" s="30">
        <v>0</v>
      </c>
      <c r="E4" s="30">
        <v>0</v>
      </c>
      <c r="F4" s="30">
        <v>0</v>
      </c>
      <c r="G4" s="30">
        <v>0</v>
      </c>
      <c r="H4" s="30">
        <v>2</v>
      </c>
      <c r="I4" s="7">
        <f t="shared" ref="I4:I9" si="0">SUM(D4:H4)</f>
        <v>2</v>
      </c>
    </row>
    <row r="5" spans="1:9" x14ac:dyDescent="0.2">
      <c r="A5" s="32" t="s">
        <v>24</v>
      </c>
      <c r="B5" s="32"/>
      <c r="C5" s="32"/>
      <c r="D5" s="30">
        <v>0</v>
      </c>
      <c r="E5" s="30">
        <v>0</v>
      </c>
      <c r="F5" s="30">
        <v>0</v>
      </c>
      <c r="G5" s="30">
        <v>0</v>
      </c>
      <c r="H5" s="30">
        <v>2</v>
      </c>
      <c r="I5" s="7">
        <f t="shared" si="0"/>
        <v>2</v>
      </c>
    </row>
    <row r="6" spans="1:9" x14ac:dyDescent="0.2">
      <c r="A6" s="32" t="s">
        <v>25</v>
      </c>
      <c r="B6" s="32"/>
      <c r="C6" s="32"/>
      <c r="D6" s="30">
        <v>0</v>
      </c>
      <c r="E6" s="30">
        <v>0</v>
      </c>
      <c r="F6" s="30">
        <v>0</v>
      </c>
      <c r="G6" s="30">
        <v>0</v>
      </c>
      <c r="H6" s="30">
        <v>2.5</v>
      </c>
      <c r="I6" s="7">
        <f t="shared" si="0"/>
        <v>2.5</v>
      </c>
    </row>
    <row r="7" spans="1:9" x14ac:dyDescent="0.2">
      <c r="A7" s="32" t="s">
        <v>26</v>
      </c>
      <c r="B7" s="32"/>
      <c r="C7" s="32"/>
      <c r="D7" s="30">
        <v>0</v>
      </c>
      <c r="E7" s="30">
        <v>0</v>
      </c>
      <c r="F7" s="30">
        <v>0</v>
      </c>
      <c r="G7" s="30">
        <v>0</v>
      </c>
      <c r="H7" s="30">
        <v>2</v>
      </c>
      <c r="I7" s="7">
        <f t="shared" si="0"/>
        <v>2</v>
      </c>
    </row>
    <row r="8" spans="1:9" x14ac:dyDescent="0.2">
      <c r="A8" s="32" t="s">
        <v>27</v>
      </c>
      <c r="B8" s="32"/>
      <c r="C8" s="32"/>
      <c r="D8" s="30">
        <v>0</v>
      </c>
      <c r="E8" s="30">
        <v>0</v>
      </c>
      <c r="F8" s="30">
        <v>0</v>
      </c>
      <c r="G8" s="30">
        <v>0</v>
      </c>
      <c r="H8" s="30">
        <v>2</v>
      </c>
      <c r="I8" s="7">
        <f t="shared" si="0"/>
        <v>2</v>
      </c>
    </row>
    <row r="9" spans="1:9" x14ac:dyDescent="0.2">
      <c r="A9" s="32" t="s">
        <v>28</v>
      </c>
      <c r="B9" s="32"/>
      <c r="C9" s="32"/>
      <c r="D9" s="30">
        <v>0</v>
      </c>
      <c r="E9" s="30">
        <v>0</v>
      </c>
      <c r="F9" s="30">
        <v>0</v>
      </c>
      <c r="G9" s="30">
        <v>0</v>
      </c>
      <c r="H9" s="30">
        <v>2</v>
      </c>
      <c r="I9" s="7">
        <f t="shared" si="0"/>
        <v>2</v>
      </c>
    </row>
  </sheetData>
  <mergeCells count="7">
    <mergeCell ref="A7:C7"/>
    <mergeCell ref="A8:C8"/>
    <mergeCell ref="A9:C9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6" sqref="G6"/>
    </sheetView>
  </sheetViews>
  <sheetFormatPr defaultRowHeight="15" x14ac:dyDescent="0.2"/>
  <cols>
    <col min="1" max="1" width="33" style="12" customWidth="1"/>
    <col min="2" max="9" width="7.7109375" style="12" customWidth="1"/>
    <col min="10" max="11" width="7.5703125" style="12" customWidth="1"/>
    <col min="12" max="15" width="7.7109375" style="12" customWidth="1"/>
    <col min="16" max="18" width="9.140625" style="12"/>
    <col min="19" max="19" width="7.7109375" style="12" customWidth="1"/>
    <col min="20" max="16384" width="9.140625" style="12"/>
  </cols>
  <sheetData>
    <row r="1" spans="1:21" ht="15.75" x14ac:dyDescent="0.25">
      <c r="A1" s="9" t="s">
        <v>13</v>
      </c>
      <c r="B1" s="10"/>
      <c r="C1" s="9"/>
      <c r="D1" s="9"/>
      <c r="E1" s="9"/>
      <c r="F1" s="9"/>
      <c r="G1" s="9"/>
      <c r="H1" s="9"/>
      <c r="I1" s="9"/>
      <c r="J1" s="9"/>
      <c r="K1" s="11"/>
      <c r="L1" s="11"/>
    </row>
    <row r="2" spans="1:21" ht="6" customHeight="1" x14ac:dyDescent="0.25">
      <c r="A2" s="9"/>
      <c r="B2" s="10"/>
      <c r="C2" s="9"/>
      <c r="D2" s="9"/>
      <c r="E2" s="9"/>
      <c r="F2" s="9"/>
      <c r="G2" s="9"/>
      <c r="H2" s="9"/>
      <c r="I2" s="9"/>
      <c r="J2" s="9"/>
      <c r="K2" s="11"/>
      <c r="L2" s="11"/>
    </row>
    <row r="3" spans="1:21" ht="15.75" x14ac:dyDescent="0.2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11"/>
      <c r="L3" s="11"/>
    </row>
    <row r="4" spans="1:2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21" ht="15.75" x14ac:dyDescent="0.25">
      <c r="I5" s="33" t="s">
        <v>19</v>
      </c>
      <c r="J5" s="33"/>
      <c r="K5" s="11"/>
      <c r="L5" s="11"/>
      <c r="M5" s="33" t="s">
        <v>20</v>
      </c>
      <c r="N5" s="33"/>
      <c r="O5" s="11"/>
      <c r="P5" s="11"/>
      <c r="Q5" s="33" t="s">
        <v>29</v>
      </c>
      <c r="R5" s="33"/>
      <c r="S5" s="27"/>
      <c r="T5" s="33" t="s">
        <v>21</v>
      </c>
      <c r="U5" s="33"/>
    </row>
    <row r="6" spans="1:21" s="16" customFormat="1" ht="135" customHeight="1" x14ac:dyDescent="0.2">
      <c r="A6" s="13"/>
      <c r="B6" s="14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14" t="s">
        <v>32</v>
      </c>
      <c r="H6" s="14" t="s">
        <v>31</v>
      </c>
      <c r="I6" s="14" t="s">
        <v>14</v>
      </c>
      <c r="J6" s="24" t="s">
        <v>15</v>
      </c>
      <c r="L6" s="15" t="str">
        <f>H6</f>
        <v>Evaluator 7</v>
      </c>
      <c r="M6" s="14" t="s">
        <v>17</v>
      </c>
      <c r="N6" s="24" t="s">
        <v>16</v>
      </c>
      <c r="P6" s="15" t="s">
        <v>29</v>
      </c>
      <c r="Q6" s="14" t="s">
        <v>14</v>
      </c>
      <c r="R6" s="24" t="s">
        <v>16</v>
      </c>
      <c r="S6" s="28"/>
      <c r="T6" s="14" t="s">
        <v>1</v>
      </c>
      <c r="U6" s="24" t="s">
        <v>18</v>
      </c>
    </row>
    <row r="7" spans="1:21" ht="16.5" customHeight="1" x14ac:dyDescent="0.2">
      <c r="A7" s="21" t="str">
        <f>'Evaluator 8'!A4:D4</f>
        <v>Beacon</v>
      </c>
      <c r="B7" s="17">
        <f>'Evaluator 1'!I4</f>
        <v>50</v>
      </c>
      <c r="C7" s="17">
        <f>'Evaluator 2'!I4</f>
        <v>50</v>
      </c>
      <c r="D7" s="17">
        <f>'Evaluator 3'!I4</f>
        <v>45.2</v>
      </c>
      <c r="E7" s="17">
        <f>'Evaluator 4'!I4</f>
        <v>41.3</v>
      </c>
      <c r="F7" s="17">
        <f>'Evaluator 5'!I4</f>
        <v>47</v>
      </c>
      <c r="G7" s="17">
        <f>'Evaluator 6'!I4</f>
        <v>37.5</v>
      </c>
      <c r="H7" s="17">
        <f>'Evaluator 7'!I4</f>
        <v>35.799999999999997</v>
      </c>
      <c r="I7" s="17">
        <f t="shared" ref="I7:I12" si="0">AVERAGE(B7:H7)</f>
        <v>43.828571428571429</v>
      </c>
      <c r="J7" s="25">
        <f t="shared" ref="J7:J12" si="1">RANK(I7,$I$7:$I$12,0)</f>
        <v>4</v>
      </c>
      <c r="L7" s="19">
        <f>'Evaluator 7'!D4</f>
        <v>9</v>
      </c>
      <c r="M7" s="17">
        <f>AVERAGE(L7)</f>
        <v>9</v>
      </c>
      <c r="N7" s="25">
        <f t="shared" ref="N7:N12" si="2">RANK(M7,$M$7:$M$12,0)</f>
        <v>5</v>
      </c>
      <c r="P7" s="19">
        <f>'Evaluator 8'!I4</f>
        <v>2</v>
      </c>
      <c r="Q7" s="17">
        <f>AVERAGE(P7)</f>
        <v>2</v>
      </c>
      <c r="R7" s="25">
        <f>RANK(Q7,$Q$7:$Q$12,0)</f>
        <v>2</v>
      </c>
      <c r="S7" s="29"/>
      <c r="T7" s="20">
        <f>I7+M7+Q7</f>
        <v>54.828571428571429</v>
      </c>
      <c r="U7" s="25">
        <f t="shared" ref="U7:U12" si="3">RANK(T7,$T$7:$T$12,0)</f>
        <v>5</v>
      </c>
    </row>
    <row r="8" spans="1:21" ht="16.5" customHeight="1" x14ac:dyDescent="0.2">
      <c r="A8" s="22" t="str">
        <f>'Evaluator 8'!A5:D5</f>
        <v>EAB Global</v>
      </c>
      <c r="B8" s="18">
        <f>'Evaluator 1'!I5</f>
        <v>45</v>
      </c>
      <c r="C8" s="17">
        <f>'Evaluator 2'!I5</f>
        <v>53</v>
      </c>
      <c r="D8" s="17">
        <f>'Evaluator 3'!I5</f>
        <v>43.7</v>
      </c>
      <c r="E8" s="17">
        <f>'Evaluator 4'!I5</f>
        <v>42.599999999999994</v>
      </c>
      <c r="F8" s="17">
        <f>'Evaluator 5'!I5</f>
        <v>60</v>
      </c>
      <c r="G8" s="17">
        <f>'Evaluator 6'!I5</f>
        <v>34.5</v>
      </c>
      <c r="H8" s="17">
        <f>'Evaluator 7'!I5</f>
        <v>36.6</v>
      </c>
      <c r="I8" s="18">
        <f t="shared" si="0"/>
        <v>45.057142857142857</v>
      </c>
      <c r="J8" s="26">
        <f t="shared" si="1"/>
        <v>3</v>
      </c>
      <c r="L8" s="19">
        <f>'Evaluator 7'!D5</f>
        <v>18</v>
      </c>
      <c r="M8" s="18">
        <f t="shared" ref="M8:M12" si="4">AVERAGE(L8)</f>
        <v>18</v>
      </c>
      <c r="N8" s="26">
        <f t="shared" si="2"/>
        <v>1</v>
      </c>
      <c r="P8" s="19">
        <f>'Evaluator 8'!I5</f>
        <v>2</v>
      </c>
      <c r="Q8" s="18">
        <f t="shared" ref="Q8:Q12" si="5">AVERAGE(P8)</f>
        <v>2</v>
      </c>
      <c r="R8" s="25">
        <f t="shared" ref="R8:R12" si="6">RANK(Q8,$Q$7:$Q$12,0)</f>
        <v>2</v>
      </c>
      <c r="S8" s="29"/>
      <c r="T8" s="20">
        <f t="shared" ref="T8:T12" si="7">I8+M8+Q8</f>
        <v>65.05714285714285</v>
      </c>
      <c r="U8" s="26">
        <f t="shared" si="3"/>
        <v>2</v>
      </c>
    </row>
    <row r="9" spans="1:21" ht="16.5" customHeight="1" x14ac:dyDescent="0.2">
      <c r="A9" s="22" t="str">
        <f>'Evaluator 8'!A6:D6</f>
        <v>eCity Interactive</v>
      </c>
      <c r="B9" s="18">
        <f>'Evaluator 1'!I6</f>
        <v>48</v>
      </c>
      <c r="C9" s="17">
        <f>'Evaluator 2'!I6</f>
        <v>53</v>
      </c>
      <c r="D9" s="17">
        <f>'Evaluator 3'!I6</f>
        <v>34.5</v>
      </c>
      <c r="E9" s="17">
        <f>'Evaluator 4'!I6</f>
        <v>54.5</v>
      </c>
      <c r="F9" s="17">
        <f>'Evaluator 5'!I6</f>
        <v>58.5</v>
      </c>
      <c r="G9" s="17">
        <f>'Evaluator 6'!I6</f>
        <v>56.2</v>
      </c>
      <c r="H9" s="17">
        <f>'Evaluator 7'!I6</f>
        <v>41.6</v>
      </c>
      <c r="I9" s="18">
        <f t="shared" si="0"/>
        <v>49.471428571428575</v>
      </c>
      <c r="J9" s="26">
        <f>RANK(I9,$I$7:$I$12,0)</f>
        <v>1</v>
      </c>
      <c r="L9" s="19">
        <f>'Evaluator 7'!D6</f>
        <v>15</v>
      </c>
      <c r="M9" s="18">
        <f t="shared" si="4"/>
        <v>15</v>
      </c>
      <c r="N9" s="26">
        <f t="shared" si="2"/>
        <v>4</v>
      </c>
      <c r="P9" s="19">
        <f>'Evaluator 8'!I6</f>
        <v>2.5</v>
      </c>
      <c r="Q9" s="18">
        <f t="shared" si="5"/>
        <v>2.5</v>
      </c>
      <c r="R9" s="25">
        <f t="shared" si="6"/>
        <v>1</v>
      </c>
      <c r="S9" s="29"/>
      <c r="T9" s="20">
        <f t="shared" si="7"/>
        <v>66.971428571428575</v>
      </c>
      <c r="U9" s="26">
        <f t="shared" si="3"/>
        <v>1</v>
      </c>
    </row>
    <row r="10" spans="1:21" x14ac:dyDescent="0.2">
      <c r="A10" s="22" t="str">
        <f>'Evaluator 8'!A7:D7</f>
        <v>Education Dynamics</v>
      </c>
      <c r="B10" s="18">
        <f>'Evaluator 1'!I7</f>
        <v>34</v>
      </c>
      <c r="C10" s="17">
        <f>'Evaluator 2'!I7</f>
        <v>50</v>
      </c>
      <c r="D10" s="17">
        <f>'Evaluator 3'!I7</f>
        <v>48.8</v>
      </c>
      <c r="E10" s="17">
        <f>'Evaluator 4'!I7</f>
        <v>54</v>
      </c>
      <c r="F10" s="17">
        <f>'Evaluator 5'!I7</f>
        <v>48</v>
      </c>
      <c r="G10" s="17">
        <f>'Evaluator 6'!I7</f>
        <v>44.7</v>
      </c>
      <c r="H10" s="17">
        <f>'Evaluator 7'!I7</f>
        <v>41.6</v>
      </c>
      <c r="I10" s="18">
        <f t="shared" si="0"/>
        <v>45.871428571428574</v>
      </c>
      <c r="J10" s="26">
        <f t="shared" si="1"/>
        <v>2</v>
      </c>
      <c r="L10" s="19">
        <f>'Evaluator 7'!D7</f>
        <v>16.200000000000003</v>
      </c>
      <c r="M10" s="18">
        <f t="shared" si="4"/>
        <v>16.200000000000003</v>
      </c>
      <c r="N10" s="26">
        <f t="shared" si="2"/>
        <v>3</v>
      </c>
      <c r="P10" s="19">
        <f>'Evaluator 8'!I7</f>
        <v>2</v>
      </c>
      <c r="Q10" s="18">
        <f t="shared" si="5"/>
        <v>2</v>
      </c>
      <c r="R10" s="25">
        <f t="shared" si="6"/>
        <v>2</v>
      </c>
      <c r="S10" s="29"/>
      <c r="T10" s="20">
        <f t="shared" si="7"/>
        <v>64.071428571428584</v>
      </c>
      <c r="U10" s="26">
        <f t="shared" si="3"/>
        <v>3</v>
      </c>
    </row>
    <row r="11" spans="1:21" x14ac:dyDescent="0.2">
      <c r="A11" s="22" t="str">
        <f>'Evaluator 8'!A8:D8</f>
        <v>Outreach Strategists</v>
      </c>
      <c r="B11" s="18">
        <f>'Evaluator 1'!I8</f>
        <v>60</v>
      </c>
      <c r="C11" s="17">
        <f>'Evaluator 2'!I8</f>
        <v>34</v>
      </c>
      <c r="D11" s="17">
        <f>'Evaluator 3'!I8</f>
        <v>41.7</v>
      </c>
      <c r="E11" s="17">
        <f>'Evaluator 4'!I8</f>
        <v>52.800000000000004</v>
      </c>
      <c r="F11" s="17">
        <f>'Evaluator 5'!I8</f>
        <v>36</v>
      </c>
      <c r="G11" s="17">
        <f>'Evaluator 6'!I8</f>
        <v>32</v>
      </c>
      <c r="H11" s="17">
        <f>'Evaluator 7'!I8</f>
        <v>42.1</v>
      </c>
      <c r="I11" s="18">
        <f t="shared" si="0"/>
        <v>42.657142857142858</v>
      </c>
      <c r="J11" s="26">
        <f t="shared" si="1"/>
        <v>5</v>
      </c>
      <c r="L11" s="19">
        <f>'Evaluator 7'!D8</f>
        <v>18</v>
      </c>
      <c r="M11" s="18">
        <f t="shared" si="4"/>
        <v>18</v>
      </c>
      <c r="N11" s="26">
        <f t="shared" si="2"/>
        <v>1</v>
      </c>
      <c r="P11" s="19">
        <f>'Evaluator 8'!I8</f>
        <v>2</v>
      </c>
      <c r="Q11" s="18">
        <f t="shared" si="5"/>
        <v>2</v>
      </c>
      <c r="R11" s="25">
        <f t="shared" si="6"/>
        <v>2</v>
      </c>
      <c r="S11" s="29"/>
      <c r="T11" s="20">
        <f t="shared" si="7"/>
        <v>62.657142857142858</v>
      </c>
      <c r="U11" s="26">
        <f t="shared" si="3"/>
        <v>4</v>
      </c>
    </row>
    <row r="12" spans="1:21" x14ac:dyDescent="0.2">
      <c r="A12" s="22" t="str">
        <f>'Evaluator 8'!A9:D9</f>
        <v>Your Business Umbrella</v>
      </c>
      <c r="B12" s="18">
        <f>'Evaluator 1'!I9</f>
        <v>48</v>
      </c>
      <c r="C12" s="17">
        <f>'Evaluator 2'!I9</f>
        <v>38</v>
      </c>
      <c r="D12" s="17">
        <f>'Evaluator 3'!I9</f>
        <v>29.6</v>
      </c>
      <c r="E12" s="17">
        <f>'Evaluator 4'!I9</f>
        <v>42.2</v>
      </c>
      <c r="F12" s="17">
        <f>'Evaluator 5'!I9</f>
        <v>24</v>
      </c>
      <c r="G12" s="17">
        <f>'Evaluator 6'!I9</f>
        <v>23</v>
      </c>
      <c r="H12" s="17">
        <f>'Evaluator 7'!I9</f>
        <v>30.6</v>
      </c>
      <c r="I12" s="18">
        <f t="shared" si="0"/>
        <v>33.628571428571426</v>
      </c>
      <c r="J12" s="26">
        <f t="shared" si="1"/>
        <v>6</v>
      </c>
      <c r="L12" s="19">
        <f>'Evaluator 7'!D9</f>
        <v>9</v>
      </c>
      <c r="M12" s="18">
        <f t="shared" si="4"/>
        <v>9</v>
      </c>
      <c r="N12" s="26">
        <f t="shared" si="2"/>
        <v>5</v>
      </c>
      <c r="P12" s="19">
        <f>'Evaluator 8'!I9</f>
        <v>2</v>
      </c>
      <c r="Q12" s="18">
        <f t="shared" si="5"/>
        <v>2</v>
      </c>
      <c r="R12" s="25">
        <f t="shared" si="6"/>
        <v>2</v>
      </c>
      <c r="S12" s="29"/>
      <c r="T12" s="20">
        <f t="shared" si="7"/>
        <v>44.628571428571426</v>
      </c>
      <c r="U12" s="26">
        <f t="shared" si="3"/>
        <v>6</v>
      </c>
    </row>
    <row r="31" spans="1:1" x14ac:dyDescent="0.2">
      <c r="A31" s="23" t="s">
        <v>22</v>
      </c>
    </row>
    <row r="32" spans="1:1" x14ac:dyDescent="0.2">
      <c r="A32" s="23"/>
    </row>
  </sheetData>
  <mergeCells count="5">
    <mergeCell ref="T5:U5"/>
    <mergeCell ref="I5:J5"/>
    <mergeCell ref="M5:N5"/>
    <mergeCell ref="A3:J3"/>
    <mergeCell ref="Q5:R5"/>
  </mergeCells>
  <phoneticPr fontId="41" type="noConversion"/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Evaluator 8</vt:lpstr>
      <vt:lpstr>Summary</vt:lpstr>
      <vt:lpstr>Evaluation 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2023-09-05T13:59:11Z</dcterms:modified>
</cp:coreProperties>
</file>