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0"/>
  <workbookPr defaultThemeVersion="124226"/>
  <mc:AlternateContent xmlns:mc="http://schemas.openxmlformats.org/markup-compatibility/2006">
    <mc:Choice Requires="x15">
      <x15ac:absPath xmlns:x15ac="http://schemas.microsoft.com/office/spreadsheetml/2010/11/ac" url="T:\PURCHASING_New\01_Archives\FY2023\Bid Evaluations - Clean\"/>
    </mc:Choice>
  </mc:AlternateContent>
  <xr:revisionPtr revIDLastSave="0" documentId="13_ncr:1_{BE1AA57D-8D88-4E0C-A046-6FAB8A828A11}" xr6:coauthVersionLast="36" xr6:coauthVersionMax="47" xr10:uidLastSave="{00000000-0000-0000-0000-000000000000}"/>
  <bookViews>
    <workbookView xWindow="0" yWindow="0" windowWidth="28800" windowHeight="14025" tabRatio="867" activeTab="5" xr2:uid="{00000000-000D-0000-FFFF-FFFF00000000}"/>
  </bookViews>
  <sheets>
    <sheet name="1" sheetId="2" r:id="rId1"/>
    <sheet name="2" sheetId="3" r:id="rId2"/>
    <sheet name="3" sheetId="5" r:id="rId3"/>
    <sheet name="4" sheetId="9" r:id="rId4"/>
    <sheet name="5" sheetId="10" r:id="rId5"/>
    <sheet name="Summary" sheetId="1" r:id="rId6"/>
    <sheet name="Evaluation" sheetId="11" r:id="rId7"/>
  </sheets>
  <definedNames>
    <definedName name="_AtRisk_SimSetting_AutomaticallyGenerateReports" hidden="1">FALSE</definedName>
    <definedName name="_AtRisk_SimSetting_AutomaticResultsDisplayMode" hidden="1">2</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FALSE</definedName>
    <definedName name="_AtRisk_SimSetting_LiveUpdatePeriod" hidden="1">-1</definedName>
    <definedName name="_AtRisk_SimSetting_RandomNumberGenerator" hidden="1">7</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1</definedName>
    <definedName name="_AtRisk_SimSetting_StdRecalcWithoutRiskStatic" hidden="1">0</definedName>
    <definedName name="_AtRisk_SimSetting_StdRecalcWithoutRiskStaticPercentile" hidden="1">0.5</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5000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2</definedName>
    <definedName name="RiskUpdateDisplay" hidden="1">FALSE</definedName>
    <definedName name="RiskUseDifferentSeedForEachSim" hidden="1">FALSE</definedName>
    <definedName name="RiskUseFixedSeed" hidden="1">TRUE</definedName>
    <definedName name="RiskUseMultipleCPUs" hidden="1">TRUE</definedName>
  </definedNames>
  <calcPr calcId="191029"/>
</workbook>
</file>

<file path=xl/calcChain.xml><?xml version="1.0" encoding="utf-8"?>
<calcChain xmlns="http://schemas.openxmlformats.org/spreadsheetml/2006/main">
  <c r="B8" i="1" l="1"/>
  <c r="C8" i="1"/>
  <c r="D8" i="1"/>
  <c r="E8" i="1"/>
  <c r="F8" i="1"/>
  <c r="B9" i="1"/>
  <c r="D9" i="1"/>
  <c r="E9" i="1"/>
  <c r="F9" i="1"/>
  <c r="B10" i="1"/>
  <c r="D10" i="1"/>
  <c r="E10" i="1"/>
  <c r="F10" i="1"/>
  <c r="B11" i="1"/>
  <c r="D11" i="1"/>
  <c r="E11" i="1"/>
  <c r="F11" i="1"/>
  <c r="B12" i="1"/>
  <c r="D12" i="1"/>
  <c r="E12" i="1"/>
  <c r="F12" i="1"/>
  <c r="B13" i="1"/>
  <c r="D13" i="1"/>
  <c r="E13" i="1"/>
  <c r="F13" i="1"/>
  <c r="B14" i="1"/>
  <c r="C14" i="1"/>
  <c r="D14" i="1"/>
  <c r="E14" i="1"/>
  <c r="F14" i="1"/>
  <c r="B15" i="1"/>
  <c r="D15" i="1"/>
  <c r="E15" i="1"/>
  <c r="F15" i="1"/>
  <c r="B16" i="1"/>
  <c r="D16" i="1"/>
  <c r="E16" i="1"/>
  <c r="F16" i="1"/>
  <c r="B17" i="1"/>
  <c r="D17" i="1"/>
  <c r="E17" i="1"/>
  <c r="F17" i="1"/>
  <c r="B18" i="1"/>
  <c r="D18" i="1"/>
  <c r="E18" i="1"/>
  <c r="F18" i="1"/>
  <c r="B19" i="1"/>
  <c r="C19" i="1"/>
  <c r="D19" i="1"/>
  <c r="E19" i="1"/>
  <c r="F19" i="1"/>
  <c r="F7" i="1"/>
  <c r="E7" i="1"/>
  <c r="D7" i="1"/>
  <c r="C7" i="1"/>
  <c r="I16" i="10"/>
  <c r="I15" i="10"/>
  <c r="I14" i="10"/>
  <c r="I13" i="10"/>
  <c r="I12" i="10"/>
  <c r="I11" i="10"/>
  <c r="I10" i="10"/>
  <c r="I9" i="10"/>
  <c r="I8" i="10"/>
  <c r="I7" i="10"/>
  <c r="I6" i="10"/>
  <c r="I5" i="10"/>
  <c r="I4" i="10"/>
  <c r="I16" i="9"/>
  <c r="I15" i="9"/>
  <c r="I14" i="9"/>
  <c r="I13" i="9"/>
  <c r="I12" i="9"/>
  <c r="I11" i="9"/>
  <c r="I10" i="9"/>
  <c r="I9" i="9"/>
  <c r="I8" i="9"/>
  <c r="I7" i="9"/>
  <c r="I6" i="9"/>
  <c r="I5" i="9"/>
  <c r="I4" i="9"/>
  <c r="I16" i="5"/>
  <c r="I15" i="5"/>
  <c r="I14" i="5"/>
  <c r="I13" i="5"/>
  <c r="I12" i="5"/>
  <c r="I11" i="5"/>
  <c r="I10" i="5"/>
  <c r="I9" i="5"/>
  <c r="I8" i="5"/>
  <c r="I7" i="5"/>
  <c r="I6" i="5"/>
  <c r="I5" i="5"/>
  <c r="I4" i="5"/>
  <c r="I16" i="3"/>
  <c r="I15" i="3"/>
  <c r="C18" i="1" s="1"/>
  <c r="I14" i="3"/>
  <c r="C17" i="1" s="1"/>
  <c r="I13" i="3"/>
  <c r="C16" i="1" s="1"/>
  <c r="I12" i="3"/>
  <c r="C15" i="1" s="1"/>
  <c r="I11" i="3"/>
  <c r="I10" i="3"/>
  <c r="C13" i="1" s="1"/>
  <c r="I9" i="3"/>
  <c r="C12" i="1" s="1"/>
  <c r="I8" i="3"/>
  <c r="C11" i="1" s="1"/>
  <c r="I7" i="3"/>
  <c r="C10" i="1" s="1"/>
  <c r="I6" i="3"/>
  <c r="C9" i="1" s="1"/>
  <c r="I5" i="3"/>
  <c r="I4" i="3"/>
  <c r="A17" i="1"/>
  <c r="A18" i="1"/>
  <c r="A19" i="1"/>
  <c r="I14" i="2"/>
  <c r="I15" i="2"/>
  <c r="I16" i="2"/>
  <c r="I6" i="1"/>
  <c r="J6" i="1"/>
  <c r="K6" i="1"/>
  <c r="L6" i="1"/>
  <c r="H6" i="1"/>
  <c r="A8" i="1" l="1"/>
  <c r="A9" i="1"/>
  <c r="A10" i="1"/>
  <c r="A11" i="1"/>
  <c r="A12" i="1"/>
  <c r="A13" i="1"/>
  <c r="A14" i="1"/>
  <c r="A15" i="1"/>
  <c r="A16" i="1"/>
  <c r="J17" i="1"/>
  <c r="I5" i="2"/>
  <c r="I6" i="2"/>
  <c r="I7" i="2"/>
  <c r="I8" i="2"/>
  <c r="I9" i="2"/>
  <c r="I10" i="2"/>
  <c r="I11" i="2"/>
  <c r="I12" i="2"/>
  <c r="I13" i="2"/>
  <c r="I4" i="2"/>
  <c r="B7" i="1" s="1"/>
  <c r="L7" i="1" l="1"/>
  <c r="L8" i="1"/>
  <c r="J9" i="1"/>
  <c r="L10" i="1"/>
  <c r="J8" i="1"/>
  <c r="K13" i="1"/>
  <c r="H11" i="1"/>
  <c r="L9" i="1"/>
  <c r="K15" i="1"/>
  <c r="K14" i="1"/>
  <c r="I8" i="1"/>
  <c r="H10" i="1"/>
  <c r="I9" i="1"/>
  <c r="I11" i="1"/>
  <c r="L12" i="1"/>
  <c r="L13" i="1"/>
  <c r="L17" i="1"/>
  <c r="L14" i="1"/>
  <c r="L16" i="1"/>
  <c r="L19" i="1"/>
  <c r="L11" i="1"/>
  <c r="L15" i="1"/>
  <c r="L18" i="1"/>
  <c r="K18" i="1"/>
  <c r="K7" i="1"/>
  <c r="K8" i="1"/>
  <c r="K10" i="1"/>
  <c r="K11" i="1"/>
  <c r="K19" i="1"/>
  <c r="K16" i="1"/>
  <c r="K9" i="1"/>
  <c r="K12" i="1"/>
  <c r="K17" i="1"/>
  <c r="J14" i="1"/>
  <c r="J16" i="1"/>
  <c r="J11" i="1"/>
  <c r="J15" i="1"/>
  <c r="J10" i="1"/>
  <c r="J13" i="1"/>
  <c r="J18" i="1"/>
  <c r="J12" i="1"/>
  <c r="J7" i="1"/>
  <c r="J19" i="1"/>
  <c r="I13" i="1"/>
  <c r="I7" i="1"/>
  <c r="I19" i="1"/>
  <c r="I10" i="1"/>
  <c r="I18" i="1"/>
  <c r="I12" i="1"/>
  <c r="I14" i="1"/>
  <c r="I15" i="1"/>
  <c r="I16" i="1"/>
  <c r="I17" i="1"/>
  <c r="H7" i="1"/>
  <c r="H19" i="1"/>
  <c r="H9" i="1"/>
  <c r="H16" i="1"/>
  <c r="H15" i="1"/>
  <c r="H17" i="1"/>
  <c r="H8" i="1"/>
  <c r="H14" i="1"/>
  <c r="H13" i="1"/>
  <c r="H12" i="1"/>
  <c r="H18" i="1"/>
  <c r="M10" i="1" l="1"/>
  <c r="M18" i="1"/>
  <c r="M17" i="1"/>
  <c r="M19" i="1"/>
  <c r="M11" i="1"/>
  <c r="M13" i="1"/>
  <c r="M15" i="1"/>
  <c r="M8" i="1"/>
  <c r="M9" i="1"/>
  <c r="M12" i="1"/>
  <c r="M14" i="1"/>
  <c r="M16" i="1"/>
  <c r="A7" i="1" l="1"/>
  <c r="M7" i="1" l="1"/>
  <c r="N7" i="1" l="1"/>
  <c r="N18" i="1"/>
  <c r="N10" i="1"/>
  <c r="N19" i="1"/>
  <c r="N17" i="1"/>
  <c r="N12" i="1"/>
  <c r="N14" i="1"/>
  <c r="N15" i="1"/>
  <c r="N13" i="1"/>
  <c r="N11" i="1"/>
  <c r="N16" i="1"/>
  <c r="N9" i="1"/>
  <c r="N8"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Jamil, Hasan R</author>
  </authors>
  <commentList>
    <comment ref="A5" authorId="0" shapeId="0" xr:uid="{B077EC3F-A9C0-4B6C-BCC2-EDC9C8C677B4}">
      <text>
        <r>
          <rPr>
            <b/>
            <sz val="10"/>
            <color indexed="81"/>
            <rFont val="Tahoma"/>
            <family val="2"/>
          </rPr>
          <t xml:space="preserve">Non Disclosure Agreement
</t>
        </r>
        <r>
          <rPr>
            <sz val="9"/>
            <color indexed="81"/>
            <rFont val="Tahoma"/>
            <family val="2"/>
          </rPr>
          <t xml:space="preserve">
--By receipt of the Non-Disclosure Statement below, you have acknowledged and will not divulge any information concerning this submittal / evaluation to anyone who is not part of the committee.
--Scores are not divulged between team members during the evaluation period. Total score / summary sheet will be distributed among team members after the evaluation completion date.
--Evaluate submittals independently and impartially.
--If a respondent / vendor contacts you, please refer them to the purchaser. No communication is allowed between respondents / vendors and evaluators during the evaluation period.
--If an evaluation team member has questions on a submittal, submit in writing to the Purchaser. The Purchaser will contact the respondent, obtain an explanation and prepare a written response. All committee members will be provided a copy of the response.
--Please safeguard the submittals when not evaluating.
--Please note that evaluator comments written on the matrix are subject to the Open Records Act.
--Questions regarding the contents, status or ranking of any submitted responses will be coordinated through the team leader and committee members. Please do not give biased opinions about respondents and  /or the content of their responses.
--Please email your completed evaluation matrix to the Purchaser no later than the deadline above.
I,  the person named  above, hereby certify that the following statements are true and correct and that I understand and agree to be bound by the commitments contained herein. 
I am acting at the request of the  </t>
        </r>
        <r>
          <rPr>
            <b/>
            <sz val="9"/>
            <color indexed="81"/>
            <rFont val="Tahoma"/>
            <family val="2"/>
          </rPr>
          <t>University of Houston System</t>
        </r>
        <r>
          <rPr>
            <sz val="9"/>
            <color indexed="81"/>
            <rFont val="Tahoma"/>
            <family val="2"/>
          </rPr>
          <t xml:space="preserve">  as a participant in the procurement above.
I am acting of my own accord and am not acting under duress. I am not currently employed by, nor am I receiving any compensation from, nor have I been the recipient of any present or future economic opportunity, employment, gift, loan, gratuity, special discount, trip, favor, or service in connection with any responses or involved respondent in return for favorable consideration. I have no preconceived position on the relative merits of any of the submitted responses nor have I established a personal preference or position on the worth or standing of any respondent participating in this action.
I agree not to disclose or otherwise divulge any information pertaining to the contents, status, or ranking of any submitted responses to anyone other than the evaluation team leader or other evaluation team members. I understand the terms "disclose or otherwise divulge" to include, but are not limited to, reproduction of any part or portion of any responses, or removal of same from designated areas without prior authorization from the evaluation team leader. I agree to perform any and all evaluations of said submitted responses in an unbiased manner, to the best of my ability, and with the best interest of the State of Texas paramount in all decisions.</t>
        </r>
      </text>
    </comment>
    <comment ref="A7" authorId="0" shapeId="0" xr:uid="{205DF5B7-36AB-436B-A4D4-0861F49E9EDE}">
      <text>
        <r>
          <rPr>
            <b/>
            <sz val="9"/>
            <color indexed="81"/>
            <rFont val="Tahoma"/>
            <family val="2"/>
          </rPr>
          <t>Nepotism Agreement</t>
        </r>
        <r>
          <rPr>
            <sz val="9"/>
            <color indexed="81"/>
            <rFont val="Tahoma"/>
            <family val="2"/>
          </rPr>
          <t xml:space="preserve">
Per the Nepotism Disclosure Requirement for Contracts Equal to $1 Million or More:
https://uh.edu/office-of-finance/purchasing/faculty-staff-resources/guidelines-procedures/procedure_nepotism-procedures-departmennt.pdf
V. PURCHASING PROCEDURES FOR NEPOTISM DISCLOSURE 
1. The Department Purchaser will provide the Nepotism Form and the Evaluation Matrix to the committee members. The Nepotism Form can be found on 
https://www.sao.texas.gov/Documents/Forms/NepotismDisclosureForm.pdf
2. All committee members are required to sign and return the Nepotism Form and the scored Evaluation Matrix to the Purchaser (Buyer assigned to the project). 
3. Purchasing will forward all signed Nepotism forms to Internal Audit as part of the project checklist. 
4. When Internal Audit approves the project checklist, the assigned Buyer will save one copy of Nepotism forms in procurement folder (UH Purchasing share-drive). 
5. Purchasing will e-mail a project notification memo to Sr. VC/VP of Administration &amp; Finance. The e-mail will indicate at the end that “all nepotism forms are attached and all reports are negative.” </t>
        </r>
      </text>
    </comment>
  </commentList>
</comments>
</file>

<file path=xl/sharedStrings.xml><?xml version="1.0" encoding="utf-8"?>
<sst xmlns="http://schemas.openxmlformats.org/spreadsheetml/2006/main" count="150" uniqueCount="52">
  <si>
    <t xml:space="preserve">RESPONDENT SUMMARY </t>
  </si>
  <si>
    <t>Evaluator 1</t>
  </si>
  <si>
    <t>Evaluator 2</t>
  </si>
  <si>
    <t>Evaluator 3</t>
  </si>
  <si>
    <t>Evaluator 4</t>
  </si>
  <si>
    <t>Evaluator 5</t>
  </si>
  <si>
    <t>Criteria 1</t>
  </si>
  <si>
    <t>Criteria 2</t>
  </si>
  <si>
    <t>Criteria 3</t>
  </si>
  <si>
    <t>Criteria 4</t>
  </si>
  <si>
    <t>Criteria 5</t>
  </si>
  <si>
    <t>updated 11/17</t>
  </si>
  <si>
    <t>Rank of Average</t>
  </si>
  <si>
    <t>Rank</t>
  </si>
  <si>
    <t>Avg of comm rank per vendor</t>
  </si>
  <si>
    <t>Total</t>
  </si>
  <si>
    <t>RFQ 783-23015 PROFESSIONAL SERVICES RELATED TO MATERIALS TESTING SERVICES ON AN AS-NEEDED BASIS</t>
  </si>
  <si>
    <t>AEC</t>
  </si>
  <si>
    <t>AGG</t>
  </si>
  <si>
    <t>Alpha Testing</t>
  </si>
  <si>
    <t>CMT</t>
  </si>
  <si>
    <t>Earth Engineering</t>
  </si>
  <si>
    <t>ECS</t>
  </si>
  <si>
    <t>GeoTech</t>
  </si>
  <si>
    <t>HVJ</t>
  </si>
  <si>
    <t>Ninyo Moore</t>
  </si>
  <si>
    <t>PSI</t>
  </si>
  <si>
    <t>Raba Kistner</t>
  </si>
  <si>
    <t>Riner</t>
  </si>
  <si>
    <t>Terracon</t>
  </si>
  <si>
    <t>EVALUATION SUMMARY OPEN RECORDS</t>
  </si>
  <si>
    <t>University of Houston Evaluation Matrix $1 Million+</t>
  </si>
  <si>
    <t>Name</t>
  </si>
  <si>
    <t>Evaluation Due Date</t>
  </si>
  <si>
    <t>6/26/2023 @ 12:00 PM Noon</t>
  </si>
  <si>
    <t>Non Disclosure Agreement</t>
  </si>
  <si>
    <t>By initialing, I agree that I have read and understood the Non Disclosure Agreement.</t>
  </si>
  <si>
    <t>Nepotism Agreement</t>
  </si>
  <si>
    <t>By  initialing, I agree that I have read and understood the Nepotism Agreement and have completed the Disclosure Statement form (Part 1: General Information &amp; Part 2: Disclosures).</t>
  </si>
  <si>
    <t xml:space="preserve"> Criteria 1</t>
  </si>
  <si>
    <t xml:space="preserve"> Criteria 2</t>
  </si>
  <si>
    <t xml:space="preserve"> Criteria 3</t>
  </si>
  <si>
    <t xml:space="preserve"> Criteria 4</t>
  </si>
  <si>
    <t xml:space="preserve"> Criteria 5</t>
  </si>
  <si>
    <t xml:space="preserve">Expertise of Firm and Proposed Team (Section 5.3)
</t>
  </si>
  <si>
    <t>Relevant Project Experience (Section 5.4)</t>
  </si>
  <si>
    <t>Project Management Approach (Section 5.5)</t>
  </si>
  <si>
    <t>Financial Stability (Section 5.6)</t>
  </si>
  <si>
    <t>Quality and Responsiveness of Qualifications Package (Section 5.7)</t>
  </si>
  <si>
    <t>Points (1-5)</t>
  </si>
  <si>
    <t xml:space="preserve">Committee Members: </t>
  </si>
  <si>
    <t>Updated: 10/19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</si>
</sst>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43" formatCode="_(* #,##0.00_);_(* \(#,##0.00\);_(* &quot;-&quot;??_);_(@_)"/>
    <numFmt numFmtId="164" formatCode="[$-F800]dddd\,\ mmmm\ dd\,\ yyyy"/>
  </numFmts>
  <fonts count="61"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2"/>
      <name val="Arial"/>
      <family val="2"/>
    </font>
    <font>
      <sz val="12"/>
      <name val="Arial"/>
      <family val="2"/>
    </font>
    <font>
      <sz val="10"/>
      <name val="Arial"/>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2"/>
      <color rgb="FFFF0000"/>
      <name val="Arial"/>
      <family val="2"/>
    </font>
    <font>
      <b/>
      <sz val="11"/>
      <name val="Arial"/>
      <family val="2"/>
    </font>
    <font>
      <sz val="11"/>
      <name val="Arial"/>
      <family val="2"/>
    </font>
    <font>
      <sz val="8"/>
      <name val="Arial"/>
      <family val="2"/>
    </font>
    <font>
      <b/>
      <sz val="10"/>
      <color theme="1"/>
      <name val="Arial"/>
      <family val="2"/>
    </font>
    <font>
      <b/>
      <sz val="10"/>
      <name val="Arial"/>
      <family val="2"/>
    </font>
    <font>
      <sz val="10"/>
      <color rgb="FFFF0000"/>
      <name val="Arial"/>
      <family val="2"/>
    </font>
    <font>
      <b/>
      <sz val="10"/>
      <color rgb="FFFF0000"/>
      <name val="Arial"/>
      <family val="2"/>
    </font>
    <font>
      <sz val="10"/>
      <name val="Arial"/>
      <family val="2"/>
    </font>
    <font>
      <sz val="12"/>
      <color rgb="FFFF0000"/>
      <name val="Arial"/>
      <family val="2"/>
    </font>
    <font>
      <sz val="10"/>
      <color theme="1"/>
      <name val="Arial"/>
      <family val="2"/>
    </font>
    <font>
      <u/>
      <sz val="11"/>
      <color theme="10"/>
      <name val="Calibri"/>
      <family val="2"/>
      <scheme val="minor"/>
    </font>
    <font>
      <b/>
      <u/>
      <sz val="11"/>
      <color theme="10"/>
      <name val="Calibri"/>
      <family val="2"/>
      <scheme val="minor"/>
    </font>
    <font>
      <sz val="9"/>
      <name val="Arial"/>
      <family val="2"/>
    </font>
    <font>
      <b/>
      <sz val="8"/>
      <name val="Arial"/>
      <family val="2"/>
    </font>
    <font>
      <b/>
      <sz val="9"/>
      <name val="Arial"/>
      <family val="2"/>
    </font>
    <font>
      <b/>
      <sz val="10"/>
      <color rgb="FF000000"/>
      <name val="Arial"/>
      <family val="2"/>
    </font>
    <font>
      <b/>
      <sz val="10"/>
      <color indexed="81"/>
      <name val="Tahoma"/>
      <family val="2"/>
    </font>
    <font>
      <sz val="9"/>
      <color indexed="81"/>
      <name val="Tahoma"/>
      <family val="2"/>
    </font>
    <font>
      <b/>
      <sz val="9"/>
      <color indexed="81"/>
      <name val="Tahoma"/>
      <family val="2"/>
    </font>
  </fonts>
  <fills count="30">
    <fill>
      <patternFill patternType="none"/>
    </fill>
    <fill>
      <patternFill patternType="gray125"/>
    </fill>
    <fill>
      <patternFill patternType="solid">
        <fgColor indexed="26"/>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theme="0" tint="-4.9989318521683403E-2"/>
        <bgColor indexed="64"/>
      </patternFill>
    </fill>
    <fill>
      <patternFill patternType="solid">
        <fgColor theme="0"/>
        <bgColor indexed="64"/>
      </patternFill>
    </fill>
    <fill>
      <patternFill patternType="solid">
        <fgColor rgb="FF92D050"/>
        <bgColor indexed="64"/>
      </patternFill>
    </fill>
    <fill>
      <patternFill patternType="solid">
        <fgColor rgb="FFFFFF00"/>
        <bgColor indexed="64"/>
      </patternFill>
    </fill>
    <fill>
      <patternFill patternType="solid">
        <fgColor theme="0" tint="-0.14999847407452621"/>
        <bgColor indexed="64"/>
      </patternFill>
    </fill>
    <fill>
      <patternFill patternType="solid">
        <fgColor theme="0" tint="-0.34998626667073579"/>
        <bgColor indexed="64"/>
      </patternFill>
    </fill>
  </fills>
  <borders count="40">
    <border>
      <left/>
      <right/>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indexed="64"/>
      </bottom>
      <diagonal/>
    </border>
    <border>
      <left/>
      <right/>
      <top/>
      <bottom style="hair">
        <color auto="1"/>
      </bottom>
      <diagonal/>
    </border>
    <border>
      <left style="medium">
        <color auto="1"/>
      </left>
      <right/>
      <top/>
      <bottom style="hair">
        <color auto="1"/>
      </bottom>
      <diagonal/>
    </border>
    <border>
      <left style="medium">
        <color auto="1"/>
      </left>
      <right/>
      <top/>
      <bottom/>
      <diagonal/>
    </border>
    <border>
      <left/>
      <right/>
      <top style="thin">
        <color indexed="64"/>
      </top>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auto="1"/>
      </left>
      <right/>
      <top style="thin">
        <color auto="1"/>
      </top>
      <bottom style="thin">
        <color auto="1"/>
      </bottom>
      <diagonal/>
    </border>
    <border>
      <left/>
      <right/>
      <top style="thin">
        <color indexed="64"/>
      </top>
      <bottom style="thin">
        <color indexed="64"/>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hair">
        <color indexed="64"/>
      </bottom>
      <diagonal/>
    </border>
    <border>
      <left/>
      <right/>
      <top style="hair">
        <color indexed="64"/>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s>
  <cellStyleXfs count="153">
    <xf numFmtId="0" fontId="0" fillId="0" borderId="0"/>
    <xf numFmtId="44" fontId="22" fillId="0" borderId="0" applyFont="0" applyFill="0" applyBorder="0" applyAlignment="0" applyProtection="0"/>
    <xf numFmtId="0" fontId="22" fillId="0" borderId="0"/>
    <xf numFmtId="0" fontId="19" fillId="0" borderId="0"/>
    <xf numFmtId="0" fontId="19" fillId="0" borderId="0"/>
    <xf numFmtId="0" fontId="22" fillId="2" borderId="1" applyNumberFormat="0" applyFont="0" applyAlignment="0" applyProtection="0"/>
    <xf numFmtId="0" fontId="24" fillId="3" borderId="0" applyNumberFormat="0" applyBorder="0" applyAlignment="0" applyProtection="0"/>
    <xf numFmtId="0" fontId="24" fillId="4" borderId="0" applyNumberFormat="0" applyBorder="0" applyAlignment="0" applyProtection="0"/>
    <xf numFmtId="0" fontId="24" fillId="5" borderId="0" applyNumberFormat="0" applyBorder="0" applyAlignment="0" applyProtection="0"/>
    <xf numFmtId="0" fontId="24" fillId="6" borderId="0" applyNumberFormat="0" applyBorder="0" applyAlignment="0" applyProtection="0"/>
    <xf numFmtId="0" fontId="24" fillId="7" borderId="0" applyNumberFormat="0" applyBorder="0" applyAlignment="0" applyProtection="0"/>
    <xf numFmtId="0" fontId="24" fillId="8" borderId="0" applyNumberFormat="0" applyBorder="0" applyAlignment="0" applyProtection="0"/>
    <xf numFmtId="0" fontId="24" fillId="9" borderId="0" applyNumberFormat="0" applyBorder="0" applyAlignment="0" applyProtection="0"/>
    <xf numFmtId="0" fontId="24" fillId="10" borderId="0" applyNumberFormat="0" applyBorder="0" applyAlignment="0" applyProtection="0"/>
    <xf numFmtId="0" fontId="24" fillId="11" borderId="0" applyNumberFormat="0" applyBorder="0" applyAlignment="0" applyProtection="0"/>
    <xf numFmtId="0" fontId="24" fillId="6" borderId="0" applyNumberFormat="0" applyBorder="0" applyAlignment="0" applyProtection="0"/>
    <xf numFmtId="0" fontId="24" fillId="9" borderId="0" applyNumberFormat="0" applyBorder="0" applyAlignment="0" applyProtection="0"/>
    <xf numFmtId="0" fontId="24" fillId="12" borderId="0" applyNumberFormat="0" applyBorder="0" applyAlignment="0" applyProtection="0"/>
    <xf numFmtId="0" fontId="25" fillId="13" borderId="0" applyNumberFormat="0" applyBorder="0" applyAlignment="0" applyProtection="0"/>
    <xf numFmtId="0" fontId="25" fillId="10" borderId="0" applyNumberFormat="0" applyBorder="0" applyAlignment="0" applyProtection="0"/>
    <xf numFmtId="0" fontId="25" fillId="11" borderId="0" applyNumberFormat="0" applyBorder="0" applyAlignment="0" applyProtection="0"/>
    <xf numFmtId="0" fontId="25" fillId="14" borderId="0" applyNumberFormat="0" applyBorder="0" applyAlignment="0" applyProtection="0"/>
    <xf numFmtId="0" fontId="25" fillId="15" borderId="0" applyNumberFormat="0" applyBorder="0" applyAlignment="0" applyProtection="0"/>
    <xf numFmtId="0" fontId="25" fillId="16" borderId="0" applyNumberFormat="0" applyBorder="0" applyAlignment="0" applyProtection="0"/>
    <xf numFmtId="0" fontId="25" fillId="17" borderId="0" applyNumberFormat="0" applyBorder="0" applyAlignment="0" applyProtection="0"/>
    <xf numFmtId="0" fontId="25" fillId="18" borderId="0" applyNumberFormat="0" applyBorder="0" applyAlignment="0" applyProtection="0"/>
    <xf numFmtId="0" fontId="25" fillId="19" borderId="0" applyNumberFormat="0" applyBorder="0" applyAlignment="0" applyProtection="0"/>
    <xf numFmtId="0" fontId="25" fillId="14" borderId="0" applyNumberFormat="0" applyBorder="0" applyAlignment="0" applyProtection="0"/>
    <xf numFmtId="0" fontId="25" fillId="15" borderId="0" applyNumberFormat="0" applyBorder="0" applyAlignment="0" applyProtection="0"/>
    <xf numFmtId="0" fontId="25" fillId="20" borderId="0" applyNumberFormat="0" applyBorder="0" applyAlignment="0" applyProtection="0"/>
    <xf numFmtId="0" fontId="26" fillId="4" borderId="0" applyNumberFormat="0" applyBorder="0" applyAlignment="0" applyProtection="0"/>
    <xf numFmtId="0" fontId="27" fillId="21" borderId="2" applyNumberFormat="0" applyAlignment="0" applyProtection="0"/>
    <xf numFmtId="0" fontId="28" fillId="22" borderId="3" applyNumberFormat="0" applyAlignment="0" applyProtection="0"/>
    <xf numFmtId="0" fontId="29" fillId="0" borderId="0" applyNumberFormat="0" applyFill="0" applyBorder="0" applyAlignment="0" applyProtection="0"/>
    <xf numFmtId="0" fontId="30" fillId="5" borderId="0" applyNumberFormat="0" applyBorder="0" applyAlignment="0" applyProtection="0"/>
    <xf numFmtId="0" fontId="31" fillId="0" borderId="4" applyNumberFormat="0" applyFill="0" applyAlignment="0" applyProtection="0"/>
    <xf numFmtId="0" fontId="32" fillId="0" borderId="5" applyNumberFormat="0" applyFill="0" applyAlignment="0" applyProtection="0"/>
    <xf numFmtId="0" fontId="33" fillId="0" borderId="6" applyNumberFormat="0" applyFill="0" applyAlignment="0" applyProtection="0"/>
    <xf numFmtId="0" fontId="33" fillId="0" borderId="0" applyNumberFormat="0" applyFill="0" applyBorder="0" applyAlignment="0" applyProtection="0"/>
    <xf numFmtId="0" fontId="34" fillId="8" borderId="2" applyNumberFormat="0" applyAlignment="0" applyProtection="0"/>
    <xf numFmtId="0" fontId="35" fillId="0" borderId="7" applyNumberFormat="0" applyFill="0" applyAlignment="0" applyProtection="0"/>
    <xf numFmtId="0" fontId="36" fillId="23" borderId="0" applyNumberFormat="0" applyBorder="0" applyAlignment="0" applyProtection="0"/>
    <xf numFmtId="0" fontId="23" fillId="2" borderId="1" applyNumberFormat="0" applyFont="0" applyAlignment="0" applyProtection="0"/>
    <xf numFmtId="0" fontId="37" fillId="21" borderId="8" applyNumberFormat="0" applyAlignment="0" applyProtection="0"/>
    <xf numFmtId="0" fontId="38" fillId="0" borderId="0" applyNumberFormat="0" applyFill="0" applyBorder="0" applyAlignment="0" applyProtection="0"/>
    <xf numFmtId="0" fontId="39" fillId="0" borderId="9" applyNumberFormat="0" applyFill="0" applyAlignment="0" applyProtection="0"/>
    <xf numFmtId="0" fontId="40" fillId="0" borderId="0" applyNumberFormat="0" applyFill="0" applyBorder="0" applyAlignment="0" applyProtection="0"/>
    <xf numFmtId="0" fontId="18" fillId="0" borderId="0"/>
    <xf numFmtId="0" fontId="24" fillId="3" borderId="0" applyNumberFormat="0" applyBorder="0" applyAlignment="0" applyProtection="0"/>
    <xf numFmtId="0" fontId="24" fillId="4" borderId="0" applyNumberFormat="0" applyBorder="0" applyAlignment="0" applyProtection="0"/>
    <xf numFmtId="0" fontId="24" fillId="5" borderId="0" applyNumberFormat="0" applyBorder="0" applyAlignment="0" applyProtection="0"/>
    <xf numFmtId="0" fontId="24" fillId="6" borderId="0" applyNumberFormat="0" applyBorder="0" applyAlignment="0" applyProtection="0"/>
    <xf numFmtId="0" fontId="24" fillId="7" borderId="0" applyNumberFormat="0" applyBorder="0" applyAlignment="0" applyProtection="0"/>
    <xf numFmtId="0" fontId="24" fillId="8" borderId="0" applyNumberFormat="0" applyBorder="0" applyAlignment="0" applyProtection="0"/>
    <xf numFmtId="0" fontId="24" fillId="9" borderId="0" applyNumberFormat="0" applyBorder="0" applyAlignment="0" applyProtection="0"/>
    <xf numFmtId="0" fontId="24" fillId="10" borderId="0" applyNumberFormat="0" applyBorder="0" applyAlignment="0" applyProtection="0"/>
    <xf numFmtId="0" fontId="24" fillId="11" borderId="0" applyNumberFormat="0" applyBorder="0" applyAlignment="0" applyProtection="0"/>
    <xf numFmtId="0" fontId="24" fillId="6" borderId="0" applyNumberFormat="0" applyBorder="0" applyAlignment="0" applyProtection="0"/>
    <xf numFmtId="0" fontId="24" fillId="9" borderId="0" applyNumberFormat="0" applyBorder="0" applyAlignment="0" applyProtection="0"/>
    <xf numFmtId="0" fontId="24" fillId="12" borderId="0" applyNumberFormat="0" applyBorder="0" applyAlignment="0" applyProtection="0"/>
    <xf numFmtId="0" fontId="25" fillId="13" borderId="0" applyNumberFormat="0" applyBorder="0" applyAlignment="0" applyProtection="0"/>
    <xf numFmtId="0" fontId="25" fillId="10" borderId="0" applyNumberFormat="0" applyBorder="0" applyAlignment="0" applyProtection="0"/>
    <xf numFmtId="0" fontId="25" fillId="11" borderId="0" applyNumberFormat="0" applyBorder="0" applyAlignment="0" applyProtection="0"/>
    <xf numFmtId="0" fontId="25" fillId="14" borderId="0" applyNumberFormat="0" applyBorder="0" applyAlignment="0" applyProtection="0"/>
    <xf numFmtId="0" fontId="25" fillId="15" borderId="0" applyNumberFormat="0" applyBorder="0" applyAlignment="0" applyProtection="0"/>
    <xf numFmtId="0" fontId="25" fillId="16" borderId="0" applyNumberFormat="0" applyBorder="0" applyAlignment="0" applyProtection="0"/>
    <xf numFmtId="0" fontId="25" fillId="17" borderId="0" applyNumberFormat="0" applyBorder="0" applyAlignment="0" applyProtection="0"/>
    <xf numFmtId="0" fontId="25" fillId="18" borderId="0" applyNumberFormat="0" applyBorder="0" applyAlignment="0" applyProtection="0"/>
    <xf numFmtId="0" fontId="25" fillId="19" borderId="0" applyNumberFormat="0" applyBorder="0" applyAlignment="0" applyProtection="0"/>
    <xf numFmtId="0" fontId="25" fillId="14" borderId="0" applyNumberFormat="0" applyBorder="0" applyAlignment="0" applyProtection="0"/>
    <xf numFmtId="0" fontId="25" fillId="15" borderId="0" applyNumberFormat="0" applyBorder="0" applyAlignment="0" applyProtection="0"/>
    <xf numFmtId="0" fontId="25" fillId="20" borderId="0" applyNumberFormat="0" applyBorder="0" applyAlignment="0" applyProtection="0"/>
    <xf numFmtId="0" fontId="26" fillId="4" borderId="0" applyNumberFormat="0" applyBorder="0" applyAlignment="0" applyProtection="0"/>
    <xf numFmtId="0" fontId="27" fillId="21" borderId="2" applyNumberFormat="0" applyAlignment="0" applyProtection="0"/>
    <xf numFmtId="0" fontId="28" fillId="22" borderId="3" applyNumberFormat="0" applyAlignment="0" applyProtection="0"/>
    <xf numFmtId="0" fontId="29" fillId="0" borderId="0" applyNumberFormat="0" applyFill="0" applyBorder="0" applyAlignment="0" applyProtection="0"/>
    <xf numFmtId="0" fontId="30" fillId="5" borderId="0" applyNumberFormat="0" applyBorder="0" applyAlignment="0" applyProtection="0"/>
    <xf numFmtId="0" fontId="31" fillId="0" borderId="4" applyNumberFormat="0" applyFill="0" applyAlignment="0" applyProtection="0"/>
    <xf numFmtId="0" fontId="32" fillId="0" borderId="5" applyNumberFormat="0" applyFill="0" applyAlignment="0" applyProtection="0"/>
    <xf numFmtId="0" fontId="33" fillId="0" borderId="6" applyNumberFormat="0" applyFill="0" applyAlignment="0" applyProtection="0"/>
    <xf numFmtId="0" fontId="33" fillId="0" borderId="0" applyNumberFormat="0" applyFill="0" applyBorder="0" applyAlignment="0" applyProtection="0"/>
    <xf numFmtId="0" fontId="34" fillId="8" borderId="2" applyNumberFormat="0" applyAlignment="0" applyProtection="0"/>
    <xf numFmtId="0" fontId="35" fillId="0" borderId="7" applyNumberFormat="0" applyFill="0" applyAlignment="0" applyProtection="0"/>
    <xf numFmtId="0" fontId="36" fillId="23" borderId="0" applyNumberFormat="0" applyBorder="0" applyAlignment="0" applyProtection="0"/>
    <xf numFmtId="0" fontId="37" fillId="21" borderId="8" applyNumberFormat="0" applyAlignment="0" applyProtection="0"/>
    <xf numFmtId="0" fontId="38" fillId="0" borderId="0" applyNumberFormat="0" applyFill="0" applyBorder="0" applyAlignment="0" applyProtection="0"/>
    <xf numFmtId="0" fontId="39" fillId="0" borderId="9" applyNumberFormat="0" applyFill="0" applyAlignment="0" applyProtection="0"/>
    <xf numFmtId="0" fontId="40" fillId="0" borderId="0" applyNumberFormat="0" applyFill="0" applyBorder="0" applyAlignment="0" applyProtection="0"/>
    <xf numFmtId="0" fontId="22" fillId="0" borderId="0"/>
    <xf numFmtId="0" fontId="22" fillId="2" borderId="1" applyNumberFormat="0" applyFont="0" applyAlignment="0" applyProtection="0"/>
    <xf numFmtId="0" fontId="17" fillId="0" borderId="0"/>
    <xf numFmtId="0" fontId="16" fillId="0" borderId="0"/>
    <xf numFmtId="0" fontId="15" fillId="0" borderId="0"/>
    <xf numFmtId="0" fontId="14" fillId="0" borderId="0"/>
    <xf numFmtId="0" fontId="13" fillId="0" borderId="0"/>
    <xf numFmtId="0" fontId="12" fillId="0" borderId="0"/>
    <xf numFmtId="0" fontId="11" fillId="0" borderId="0"/>
    <xf numFmtId="0" fontId="10" fillId="0" borderId="0"/>
    <xf numFmtId="0" fontId="22" fillId="0" borderId="0"/>
    <xf numFmtId="0" fontId="22" fillId="2" borderId="1" applyNumberFormat="0" applyFont="0" applyAlignment="0" applyProtection="0"/>
    <xf numFmtId="0" fontId="10" fillId="0" borderId="0"/>
    <xf numFmtId="0" fontId="9" fillId="0" borderId="0"/>
    <xf numFmtId="0" fontId="9" fillId="0" borderId="0"/>
    <xf numFmtId="0" fontId="8" fillId="0" borderId="0"/>
    <xf numFmtId="0" fontId="8" fillId="0" borderId="0"/>
    <xf numFmtId="0" fontId="7" fillId="0" borderId="0"/>
    <xf numFmtId="43" fontId="22" fillId="0" borderId="0" applyFont="0" applyFill="0" applyBorder="0" applyAlignment="0" applyProtection="0"/>
    <xf numFmtId="0" fontId="6" fillId="0" borderId="0"/>
    <xf numFmtId="44" fontId="49" fillId="0" borderId="0" applyFont="0" applyFill="0" applyBorder="0" applyAlignment="0" applyProtection="0"/>
    <xf numFmtId="0" fontId="5" fillId="0" borderId="0"/>
    <xf numFmtId="0" fontId="4" fillId="0" borderId="0"/>
    <xf numFmtId="0" fontId="4" fillId="0" borderId="0"/>
    <xf numFmtId="0" fontId="3" fillId="0" borderId="0"/>
    <xf numFmtId="0" fontId="27" fillId="21" borderId="15" applyNumberFormat="0" applyAlignment="0" applyProtection="0"/>
    <xf numFmtId="0" fontId="34" fillId="8" borderId="23" applyNumberFormat="0" applyAlignment="0" applyProtection="0"/>
    <xf numFmtId="0" fontId="27" fillId="21" borderId="15" applyNumberFormat="0" applyAlignment="0" applyProtection="0"/>
    <xf numFmtId="0" fontId="34" fillId="8" borderId="23" applyNumberFormat="0" applyAlignment="0" applyProtection="0"/>
    <xf numFmtId="0" fontId="34" fillId="8" borderId="15" applyNumberFormat="0" applyAlignment="0" applyProtection="0"/>
    <xf numFmtId="0" fontId="37" fillId="21" borderId="17" applyNumberFormat="0" applyAlignment="0" applyProtection="0"/>
    <xf numFmtId="0" fontId="39" fillId="0" borderId="26" applyNumberFormat="0" applyFill="0" applyAlignment="0" applyProtection="0"/>
    <xf numFmtId="0" fontId="22" fillId="2" borderId="16" applyNumberFormat="0" applyFont="0" applyAlignment="0" applyProtection="0"/>
    <xf numFmtId="0" fontId="27" fillId="21" borderId="19" applyNumberFormat="0" applyAlignment="0" applyProtection="0"/>
    <xf numFmtId="0" fontId="22" fillId="2" borderId="24" applyNumberFormat="0" applyFont="0" applyAlignment="0" applyProtection="0"/>
    <xf numFmtId="0" fontId="39" fillId="0" borderId="26" applyNumberFormat="0" applyFill="0" applyAlignment="0" applyProtection="0"/>
    <xf numFmtId="0" fontId="39" fillId="0" borderId="18" applyNumberFormat="0" applyFill="0" applyAlignment="0" applyProtection="0"/>
    <xf numFmtId="0" fontId="3" fillId="0" borderId="0"/>
    <xf numFmtId="0" fontId="39" fillId="0" borderId="22" applyNumberFormat="0" applyFill="0" applyAlignment="0" applyProtection="0"/>
    <xf numFmtId="0" fontId="39" fillId="0" borderId="18" applyNumberFormat="0" applyFill="0" applyAlignment="0" applyProtection="0"/>
    <xf numFmtId="0" fontId="34" fillId="8" borderId="19" applyNumberFormat="0" applyAlignment="0" applyProtection="0"/>
    <xf numFmtId="0" fontId="27" fillId="21" borderId="19" applyNumberFormat="0" applyAlignment="0" applyProtection="0"/>
    <xf numFmtId="0" fontId="22" fillId="2" borderId="24" applyNumberFormat="0" applyFont="0" applyAlignment="0" applyProtection="0"/>
    <xf numFmtId="0" fontId="22" fillId="2" borderId="20" applyNumberFormat="0" applyFont="0" applyAlignment="0" applyProtection="0"/>
    <xf numFmtId="0" fontId="22" fillId="2" borderId="24" applyNumberFormat="0" applyFont="0" applyAlignment="0" applyProtection="0"/>
    <xf numFmtId="0" fontId="22" fillId="2" borderId="16" applyNumberFormat="0" applyFont="0" applyAlignment="0" applyProtection="0"/>
    <xf numFmtId="0" fontId="37" fillId="21" borderId="21" applyNumberFormat="0" applyAlignment="0" applyProtection="0"/>
    <xf numFmtId="0" fontId="22" fillId="2" borderId="16" applyNumberFormat="0" applyFont="0" applyAlignment="0" applyProtection="0"/>
    <xf numFmtId="0" fontId="27" fillId="21" borderId="23" applyNumberFormat="0" applyAlignment="0" applyProtection="0"/>
    <xf numFmtId="0" fontId="34" fillId="8" borderId="15" applyNumberFormat="0" applyAlignment="0" applyProtection="0"/>
    <xf numFmtId="0" fontId="37" fillId="21" borderId="17" applyNumberFormat="0" applyAlignment="0" applyProtection="0"/>
    <xf numFmtId="9" fontId="3" fillId="0" borderId="0" applyFont="0" applyFill="0" applyBorder="0" applyAlignment="0" applyProtection="0"/>
    <xf numFmtId="0" fontId="34" fillId="8" borderId="19" applyNumberFormat="0" applyAlignment="0" applyProtection="0"/>
    <xf numFmtId="0" fontId="37" fillId="21" borderId="25" applyNumberFormat="0" applyAlignment="0" applyProtection="0"/>
    <xf numFmtId="0" fontId="22" fillId="2" borderId="20" applyNumberFormat="0" applyFont="0" applyAlignment="0" applyProtection="0"/>
    <xf numFmtId="0" fontId="37" fillId="21" borderId="21" applyNumberFormat="0" applyAlignment="0" applyProtection="0"/>
    <xf numFmtId="0" fontId="39" fillId="0" borderId="22" applyNumberFormat="0" applyFill="0" applyAlignment="0" applyProtection="0"/>
    <xf numFmtId="0" fontId="22" fillId="2" borderId="20" applyNumberFormat="0" applyFont="0" applyAlignment="0" applyProtection="0"/>
    <xf numFmtId="0" fontId="27" fillId="21" borderId="23" applyNumberFormat="0" applyAlignment="0" applyProtection="0"/>
    <xf numFmtId="0" fontId="37" fillId="21" borderId="25" applyNumberFormat="0" applyAlignment="0" applyProtection="0"/>
    <xf numFmtId="0" fontId="2" fillId="0" borderId="0"/>
    <xf numFmtId="0" fontId="2" fillId="0" borderId="0"/>
    <xf numFmtId="9" fontId="2" fillId="0" borderId="0" applyFont="0" applyFill="0" applyBorder="0" applyAlignment="0" applyProtection="0"/>
    <xf numFmtId="0" fontId="1" fillId="0" borderId="0"/>
    <xf numFmtId="0" fontId="52" fillId="0" borderId="0" applyNumberFormat="0" applyFill="0" applyBorder="0" applyAlignment="0" applyProtection="0"/>
  </cellStyleXfs>
  <cellXfs count="86">
    <xf numFmtId="0" fontId="0" fillId="0" borderId="0" xfId="0"/>
    <xf numFmtId="0" fontId="20" fillId="0" borderId="0" xfId="0" applyFont="1"/>
    <xf numFmtId="0" fontId="22" fillId="0" borderId="0" xfId="0" applyFont="1"/>
    <xf numFmtId="0" fontId="20" fillId="0" borderId="0" xfId="0" applyFont="1" applyAlignment="1">
      <alignment horizontal="left"/>
    </xf>
    <xf numFmtId="0" fontId="42" fillId="0" borderId="0" xfId="0" applyFont="1" applyAlignment="1">
      <alignment horizontal="left"/>
    </xf>
    <xf numFmtId="0" fontId="42" fillId="25" borderId="0" xfId="0" applyFont="1" applyFill="1"/>
    <xf numFmtId="0" fontId="43" fillId="25" borderId="0" xfId="0" applyFont="1" applyFill="1"/>
    <xf numFmtId="0" fontId="21" fillId="25" borderId="0" xfId="0" applyFont="1" applyFill="1"/>
    <xf numFmtId="0" fontId="20" fillId="25" borderId="0" xfId="0" applyFont="1" applyFill="1"/>
    <xf numFmtId="0" fontId="20" fillId="25" borderId="0" xfId="0" applyFont="1" applyFill="1" applyAlignment="1">
      <alignment horizontal="left" vertical="center"/>
    </xf>
    <xf numFmtId="0" fontId="20" fillId="25" borderId="0" xfId="0" applyFont="1" applyFill="1" applyAlignment="1">
      <alignment horizontal="right" textRotation="90" wrapText="1"/>
    </xf>
    <xf numFmtId="0" fontId="20" fillId="25" borderId="0" xfId="0" applyFont="1" applyFill="1" applyAlignment="1">
      <alignment horizontal="center" vertical="center"/>
    </xf>
    <xf numFmtId="0" fontId="21" fillId="25" borderId="11" xfId="0" applyFont="1" applyFill="1" applyBorder="1" applyAlignment="1">
      <alignment horizontal="right"/>
    </xf>
    <xf numFmtId="0" fontId="21" fillId="25" borderId="11" xfId="0" applyFont="1" applyFill="1" applyBorder="1" applyAlignment="1">
      <alignment horizontal="left"/>
    </xf>
    <xf numFmtId="0" fontId="44" fillId="25" borderId="0" xfId="0" applyFont="1" applyFill="1"/>
    <xf numFmtId="0" fontId="46" fillId="0" borderId="10" xfId="100" applyFont="1" applyBorder="1" applyAlignment="1">
      <alignment horizontal="right"/>
    </xf>
    <xf numFmtId="0" fontId="48" fillId="0" borderId="10" xfId="100" applyFont="1" applyBorder="1" applyAlignment="1">
      <alignment horizontal="right"/>
    </xf>
    <xf numFmtId="0" fontId="41" fillId="24" borderId="13" xfId="0" applyFont="1" applyFill="1" applyBorder="1" applyAlignment="1">
      <alignment horizontal="right" textRotation="90" wrapText="1"/>
    </xf>
    <xf numFmtId="0" fontId="42" fillId="25" borderId="0" xfId="0" applyFont="1" applyFill="1" applyAlignment="1">
      <alignment horizontal="right"/>
    </xf>
    <xf numFmtId="0" fontId="43" fillId="25" borderId="0" xfId="0" applyFont="1" applyFill="1" applyAlignment="1">
      <alignment horizontal="right"/>
    </xf>
    <xf numFmtId="0" fontId="21" fillId="25" borderId="11" xfId="0" applyFont="1" applyFill="1" applyBorder="1"/>
    <xf numFmtId="0" fontId="20" fillId="25" borderId="13" xfId="0" applyFont="1" applyFill="1" applyBorder="1" applyAlignment="1">
      <alignment horizontal="right" textRotation="90" wrapText="1"/>
    </xf>
    <xf numFmtId="0" fontId="21" fillId="25" borderId="12" xfId="0" applyFont="1" applyFill="1" applyBorder="1" applyAlignment="1">
      <alignment horizontal="right"/>
    </xf>
    <xf numFmtId="2" fontId="47" fillId="0" borderId="0" xfId="0" applyNumberFormat="1" applyFont="1"/>
    <xf numFmtId="2" fontId="21" fillId="25" borderId="11" xfId="0" applyNumberFormat="1" applyFont="1" applyFill="1" applyBorder="1"/>
    <xf numFmtId="0" fontId="50" fillId="25" borderId="0" xfId="0" applyFont="1" applyFill="1"/>
    <xf numFmtId="0" fontId="22" fillId="0" borderId="0" xfId="98"/>
    <xf numFmtId="0" fontId="21" fillId="26" borderId="11" xfId="0" applyFont="1" applyFill="1" applyBorder="1"/>
    <xf numFmtId="2" fontId="21" fillId="26" borderId="11" xfId="0" applyNumberFormat="1" applyFont="1" applyFill="1" applyBorder="1"/>
    <xf numFmtId="0" fontId="21" fillId="26" borderId="0" xfId="0" applyFont="1" applyFill="1"/>
    <xf numFmtId="0" fontId="21" fillId="26" borderId="12" xfId="0" applyFont="1" applyFill="1" applyBorder="1" applyAlignment="1">
      <alignment horizontal="right"/>
    </xf>
    <xf numFmtId="0" fontId="21" fillId="26" borderId="11" xfId="0" applyFont="1" applyFill="1" applyBorder="1" applyAlignment="1">
      <alignment horizontal="left"/>
    </xf>
    <xf numFmtId="0" fontId="21" fillId="26" borderId="11" xfId="0" applyFont="1" applyFill="1" applyBorder="1" applyAlignment="1">
      <alignment horizontal="right"/>
    </xf>
    <xf numFmtId="0" fontId="22" fillId="0" borderId="0" xfId="98" applyFont="1"/>
    <xf numFmtId="0" fontId="20" fillId="25" borderId="0" xfId="98" applyFont="1" applyFill="1" applyAlignment="1">
      <alignment wrapText="1"/>
    </xf>
    <xf numFmtId="0" fontId="22" fillId="25" borderId="0" xfId="98" applyFill="1"/>
    <xf numFmtId="0" fontId="21" fillId="25" borderId="0" xfId="98" applyFont="1" applyFill="1"/>
    <xf numFmtId="0" fontId="45" fillId="25" borderId="0" xfId="151" applyFont="1" applyFill="1" applyAlignment="1">
      <alignment horizontal="left"/>
    </xf>
    <xf numFmtId="0" fontId="51" fillId="25" borderId="0" xfId="151" applyFont="1" applyFill="1"/>
    <xf numFmtId="0" fontId="53" fillId="25" borderId="0" xfId="152" applyFont="1" applyFill="1" applyAlignment="1">
      <alignment wrapText="1"/>
    </xf>
    <xf numFmtId="0" fontId="22" fillId="27" borderId="30" xfId="98" applyFill="1" applyBorder="1" applyAlignment="1">
      <alignment horizontal="center" wrapText="1"/>
    </xf>
    <xf numFmtId="0" fontId="53" fillId="25" borderId="0" xfId="152" applyFont="1" applyFill="1" applyAlignment="1"/>
    <xf numFmtId="0" fontId="53" fillId="25" borderId="0" xfId="152" applyFont="1" applyFill="1" applyAlignment="1">
      <alignment horizontal="left"/>
    </xf>
    <xf numFmtId="0" fontId="22" fillId="25" borderId="0" xfId="98" applyFill="1" applyAlignment="1">
      <alignment horizontal="center"/>
    </xf>
    <xf numFmtId="0" fontId="55" fillId="25" borderId="0" xfId="98" applyFont="1" applyFill="1" applyAlignment="1">
      <alignment wrapText="1"/>
    </xf>
    <xf numFmtId="0" fontId="55" fillId="25" borderId="0" xfId="98" applyFont="1" applyFill="1" applyAlignment="1">
      <alignment horizontal="center" wrapText="1"/>
    </xf>
    <xf numFmtId="0" fontId="56" fillId="25" borderId="11" xfId="98" applyFont="1" applyFill="1" applyBorder="1" applyAlignment="1">
      <alignment wrapText="1"/>
    </xf>
    <xf numFmtId="0" fontId="56" fillId="25" borderId="37" xfId="98" applyFont="1" applyFill="1" applyBorder="1" applyAlignment="1">
      <alignment wrapText="1"/>
    </xf>
    <xf numFmtId="0" fontId="22" fillId="29" borderId="0" xfId="98" applyFill="1"/>
    <xf numFmtId="0" fontId="22" fillId="29" borderId="14" xfId="98" applyFill="1" applyBorder="1"/>
    <xf numFmtId="0" fontId="22" fillId="25" borderId="10" xfId="98" applyFill="1" applyBorder="1"/>
    <xf numFmtId="0" fontId="48" fillId="25" borderId="0" xfId="98" applyFont="1" applyFill="1"/>
    <xf numFmtId="0" fontId="22" fillId="25" borderId="0" xfId="98" applyFill="1" applyAlignment="1">
      <alignment wrapText="1"/>
    </xf>
    <xf numFmtId="0" fontId="57" fillId="0" borderId="0" xfId="151" applyFont="1" applyAlignment="1">
      <alignment horizontal="left"/>
    </xf>
    <xf numFmtId="0" fontId="54" fillId="25" borderId="0" xfId="98" applyFont="1" applyFill="1"/>
    <xf numFmtId="0" fontId="52" fillId="25" borderId="0" xfId="152" applyFill="1" applyAlignment="1"/>
    <xf numFmtId="0" fontId="44" fillId="25" borderId="0" xfId="98" applyFont="1" applyFill="1"/>
    <xf numFmtId="0" fontId="46" fillId="0" borderId="0" xfId="98" applyFont="1" applyAlignment="1">
      <alignment horizontal="left"/>
    </xf>
    <xf numFmtId="0" fontId="45" fillId="0" borderId="10" xfId="100" applyFont="1" applyBorder="1" applyAlignment="1">
      <alignment horizontal="center"/>
    </xf>
    <xf numFmtId="0" fontId="46" fillId="0" borderId="14" xfId="98" applyFont="1" applyBorder="1" applyAlignment="1">
      <alignment horizontal="left"/>
    </xf>
    <xf numFmtId="0" fontId="42" fillId="0" borderId="0" xfId="0" applyFont="1" applyAlignment="1">
      <alignment horizontal="left"/>
    </xf>
    <xf numFmtId="0" fontId="42" fillId="25" borderId="0" xfId="0" applyFont="1" applyFill="1" applyAlignment="1">
      <alignment horizontal="right"/>
    </xf>
    <xf numFmtId="0" fontId="22" fillId="27" borderId="38" xfId="98" applyFill="1" applyBorder="1" applyAlignment="1">
      <alignment horizontal="center" vertical="center"/>
    </xf>
    <xf numFmtId="0" fontId="22" fillId="27" borderId="37" xfId="98" applyFill="1" applyBorder="1" applyAlignment="1">
      <alignment horizontal="center" vertical="center"/>
    </xf>
    <xf numFmtId="0" fontId="22" fillId="27" borderId="39" xfId="98" applyFill="1" applyBorder="1" applyAlignment="1">
      <alignment horizontal="center" vertical="center"/>
    </xf>
    <xf numFmtId="0" fontId="55" fillId="24" borderId="34" xfId="98" applyFont="1" applyFill="1" applyBorder="1" applyAlignment="1">
      <alignment horizontal="center" wrapText="1"/>
    </xf>
    <xf numFmtId="0" fontId="55" fillId="24" borderId="28" xfId="98" applyFont="1" applyFill="1" applyBorder="1" applyAlignment="1">
      <alignment horizontal="center" wrapText="1"/>
    </xf>
    <xf numFmtId="0" fontId="55" fillId="24" borderId="35" xfId="98" applyFont="1" applyFill="1" applyBorder="1" applyAlignment="1">
      <alignment horizontal="center" wrapText="1"/>
    </xf>
    <xf numFmtId="0" fontId="22" fillId="27" borderId="12" xfId="98" applyFill="1" applyBorder="1" applyAlignment="1">
      <alignment horizontal="center" vertical="center"/>
    </xf>
    <xf numFmtId="0" fontId="22" fillId="27" borderId="11" xfId="98" applyFill="1" applyBorder="1" applyAlignment="1">
      <alignment horizontal="center" vertical="center"/>
    </xf>
    <xf numFmtId="0" fontId="22" fillId="27" borderId="36" xfId="98" applyFill="1" applyBorder="1" applyAlignment="1">
      <alignment horizontal="center" vertical="center"/>
    </xf>
    <xf numFmtId="0" fontId="46" fillId="28" borderId="31" xfId="98" applyFont="1" applyFill="1" applyBorder="1" applyAlignment="1">
      <alignment horizontal="center" vertical="center"/>
    </xf>
    <xf numFmtId="0" fontId="46" fillId="28" borderId="32" xfId="98" applyFont="1" applyFill="1" applyBorder="1" applyAlignment="1">
      <alignment horizontal="center" vertical="center"/>
    </xf>
    <xf numFmtId="0" fontId="46" fillId="28" borderId="33" xfId="98" applyFont="1" applyFill="1" applyBorder="1" applyAlignment="1">
      <alignment horizontal="center" vertical="center"/>
    </xf>
    <xf numFmtId="0" fontId="55" fillId="25" borderId="31" xfId="98" applyFont="1" applyFill="1" applyBorder="1" applyAlignment="1">
      <alignment horizontal="center" vertical="center" wrapText="1"/>
    </xf>
    <xf numFmtId="0" fontId="55" fillId="25" borderId="32" xfId="98" applyFont="1" applyFill="1" applyBorder="1" applyAlignment="1">
      <alignment horizontal="center" vertical="center" wrapText="1"/>
    </xf>
    <xf numFmtId="0" fontId="55" fillId="25" borderId="33" xfId="98" applyFont="1" applyFill="1" applyBorder="1" applyAlignment="1">
      <alignment horizontal="center" vertical="center" wrapText="1"/>
    </xf>
    <xf numFmtId="0" fontId="53" fillId="25" borderId="0" xfId="152" applyFont="1" applyFill="1" applyAlignment="1">
      <alignment horizontal="left"/>
    </xf>
    <xf numFmtId="0" fontId="54" fillId="25" borderId="0" xfId="98" applyFont="1" applyFill="1" applyAlignment="1">
      <alignment horizontal="left" wrapText="1"/>
    </xf>
    <xf numFmtId="0" fontId="20" fillId="25" borderId="0" xfId="98" applyFont="1" applyFill="1" applyAlignment="1">
      <alignment horizontal="left" wrapText="1"/>
    </xf>
    <xf numFmtId="0" fontId="20" fillId="0" borderId="0" xfId="98" applyFont="1" applyAlignment="1">
      <alignment horizontal="left"/>
    </xf>
    <xf numFmtId="0" fontId="22" fillId="27" borderId="27" xfId="151" applyFont="1" applyFill="1" applyBorder="1" applyAlignment="1">
      <alignment horizontal="center"/>
    </xf>
    <xf numFmtId="0" fontId="22" fillId="27" borderId="28" xfId="151" applyFont="1" applyFill="1" applyBorder="1" applyAlignment="1">
      <alignment horizontal="center"/>
    </xf>
    <xf numFmtId="0" fontId="22" fillId="27" borderId="29" xfId="151" applyFont="1" applyFill="1" applyBorder="1" applyAlignment="1">
      <alignment horizontal="center"/>
    </xf>
    <xf numFmtId="164" fontId="51" fillId="0" borderId="0" xfId="151" applyNumberFormat="1" applyFont="1" applyAlignment="1">
      <alignment horizontal="center"/>
    </xf>
    <xf numFmtId="0" fontId="53" fillId="25" borderId="0" xfId="152" applyFont="1" applyFill="1" applyAlignment="1">
      <alignment horizontal="left" wrapText="1"/>
    </xf>
  </cellXfs>
  <cellStyles count="153">
    <cellStyle name="20% - Accent1 2" xfId="48" xr:uid="{00000000-0005-0000-0000-000000000000}"/>
    <cellStyle name="20% - Accent1 3" xfId="6" xr:uid="{00000000-0005-0000-0000-000001000000}"/>
    <cellStyle name="20% - Accent2 2" xfId="49" xr:uid="{00000000-0005-0000-0000-000002000000}"/>
    <cellStyle name="20% - Accent2 3" xfId="7" xr:uid="{00000000-0005-0000-0000-000003000000}"/>
    <cellStyle name="20% - Accent3 2" xfId="50" xr:uid="{00000000-0005-0000-0000-000004000000}"/>
    <cellStyle name="20% - Accent3 3" xfId="8" xr:uid="{00000000-0005-0000-0000-000005000000}"/>
    <cellStyle name="20% - Accent4 2" xfId="51" xr:uid="{00000000-0005-0000-0000-000006000000}"/>
    <cellStyle name="20% - Accent4 3" xfId="9" xr:uid="{00000000-0005-0000-0000-000007000000}"/>
    <cellStyle name="20% - Accent5 2" xfId="52" xr:uid="{00000000-0005-0000-0000-000008000000}"/>
    <cellStyle name="20% - Accent5 3" xfId="10" xr:uid="{00000000-0005-0000-0000-000009000000}"/>
    <cellStyle name="20% - Accent6 2" xfId="53" xr:uid="{00000000-0005-0000-0000-00000A000000}"/>
    <cellStyle name="20% - Accent6 3" xfId="11" xr:uid="{00000000-0005-0000-0000-00000B000000}"/>
    <cellStyle name="40% - Accent1 2" xfId="54" xr:uid="{00000000-0005-0000-0000-00000C000000}"/>
    <cellStyle name="40% - Accent1 3" xfId="12" xr:uid="{00000000-0005-0000-0000-00000D000000}"/>
    <cellStyle name="40% - Accent2 2" xfId="55" xr:uid="{00000000-0005-0000-0000-00000E000000}"/>
    <cellStyle name="40% - Accent2 3" xfId="13" xr:uid="{00000000-0005-0000-0000-00000F000000}"/>
    <cellStyle name="40% - Accent3 2" xfId="56" xr:uid="{00000000-0005-0000-0000-000010000000}"/>
    <cellStyle name="40% - Accent3 3" xfId="14" xr:uid="{00000000-0005-0000-0000-000011000000}"/>
    <cellStyle name="40% - Accent4 2" xfId="57" xr:uid="{00000000-0005-0000-0000-000012000000}"/>
    <cellStyle name="40% - Accent4 3" xfId="15" xr:uid="{00000000-0005-0000-0000-000013000000}"/>
    <cellStyle name="40% - Accent5 2" xfId="58" xr:uid="{00000000-0005-0000-0000-000014000000}"/>
    <cellStyle name="40% - Accent5 3" xfId="16" xr:uid="{00000000-0005-0000-0000-000015000000}"/>
    <cellStyle name="40% - Accent6 2" xfId="59" xr:uid="{00000000-0005-0000-0000-000016000000}"/>
    <cellStyle name="40% - Accent6 3" xfId="17" xr:uid="{00000000-0005-0000-0000-000017000000}"/>
    <cellStyle name="60% - Accent1 2" xfId="60" xr:uid="{00000000-0005-0000-0000-000018000000}"/>
    <cellStyle name="60% - Accent1 3" xfId="18" xr:uid="{00000000-0005-0000-0000-000019000000}"/>
    <cellStyle name="60% - Accent2 2" xfId="61" xr:uid="{00000000-0005-0000-0000-00001A000000}"/>
    <cellStyle name="60% - Accent2 3" xfId="19" xr:uid="{00000000-0005-0000-0000-00001B000000}"/>
    <cellStyle name="60% - Accent3 2" xfId="62" xr:uid="{00000000-0005-0000-0000-00001C000000}"/>
    <cellStyle name="60% - Accent3 3" xfId="20" xr:uid="{00000000-0005-0000-0000-00001D000000}"/>
    <cellStyle name="60% - Accent4 2" xfId="63" xr:uid="{00000000-0005-0000-0000-00001E000000}"/>
    <cellStyle name="60% - Accent4 3" xfId="21" xr:uid="{00000000-0005-0000-0000-00001F000000}"/>
    <cellStyle name="60% - Accent5 2" xfId="64" xr:uid="{00000000-0005-0000-0000-000020000000}"/>
    <cellStyle name="60% - Accent5 3" xfId="22" xr:uid="{00000000-0005-0000-0000-000021000000}"/>
    <cellStyle name="60% - Accent6 2" xfId="65" xr:uid="{00000000-0005-0000-0000-000022000000}"/>
    <cellStyle name="60% - Accent6 3" xfId="23" xr:uid="{00000000-0005-0000-0000-000023000000}"/>
    <cellStyle name="Accent1 2" xfId="66" xr:uid="{00000000-0005-0000-0000-000024000000}"/>
    <cellStyle name="Accent1 3" xfId="24" xr:uid="{00000000-0005-0000-0000-000025000000}"/>
    <cellStyle name="Accent2 2" xfId="67" xr:uid="{00000000-0005-0000-0000-000026000000}"/>
    <cellStyle name="Accent2 3" xfId="25" xr:uid="{00000000-0005-0000-0000-000027000000}"/>
    <cellStyle name="Accent3 2" xfId="68" xr:uid="{00000000-0005-0000-0000-000028000000}"/>
    <cellStyle name="Accent3 3" xfId="26" xr:uid="{00000000-0005-0000-0000-000029000000}"/>
    <cellStyle name="Accent4 2" xfId="69" xr:uid="{00000000-0005-0000-0000-00002A000000}"/>
    <cellStyle name="Accent4 3" xfId="27" xr:uid="{00000000-0005-0000-0000-00002B000000}"/>
    <cellStyle name="Accent5 2" xfId="70" xr:uid="{00000000-0005-0000-0000-00002C000000}"/>
    <cellStyle name="Accent5 3" xfId="28" xr:uid="{00000000-0005-0000-0000-00002D000000}"/>
    <cellStyle name="Accent6 2" xfId="71" xr:uid="{00000000-0005-0000-0000-00002E000000}"/>
    <cellStyle name="Accent6 3" xfId="29" xr:uid="{00000000-0005-0000-0000-00002F000000}"/>
    <cellStyle name="Bad 2" xfId="72" xr:uid="{00000000-0005-0000-0000-000030000000}"/>
    <cellStyle name="Bad 3" xfId="30" xr:uid="{00000000-0005-0000-0000-000031000000}"/>
    <cellStyle name="Calculation 2" xfId="73" xr:uid="{00000000-0005-0000-0000-000032000000}"/>
    <cellStyle name="Calculation 2 2" xfId="113" xr:uid="{AE68A0B4-9701-44C4-A93E-26CE850B57D7}"/>
    <cellStyle name="Calculation 2 3" xfId="129" xr:uid="{9FB2F63E-E65A-4126-9499-67D5944764DF}"/>
    <cellStyle name="Calculation 2 4" xfId="146" xr:uid="{27FA2B57-E8C0-4D17-901D-D216A5726572}"/>
    <cellStyle name="Calculation 3" xfId="31" xr:uid="{00000000-0005-0000-0000-000033000000}"/>
    <cellStyle name="Calculation 3 2" xfId="115" xr:uid="{7439EBF0-915E-4D02-A439-5FA5D95726C6}"/>
    <cellStyle name="Calculation 3 3" xfId="121" xr:uid="{AE3CFF51-29D9-4D3F-B3BA-979068B051A1}"/>
    <cellStyle name="Calculation 3 4" xfId="136" xr:uid="{1A123800-C30E-4541-8047-473225D78A8B}"/>
    <cellStyle name="Check Cell 2" xfId="74" xr:uid="{00000000-0005-0000-0000-000034000000}"/>
    <cellStyle name="Check Cell 3" xfId="32" xr:uid="{00000000-0005-0000-0000-000035000000}"/>
    <cellStyle name="Comma 2" xfId="106" xr:uid="{00000000-0005-0000-0000-000036000000}"/>
    <cellStyle name="Currency 2" xfId="1" xr:uid="{00000000-0005-0000-0000-000037000000}"/>
    <cellStyle name="Currency 3" xfId="108" xr:uid="{00000000-0005-0000-0000-000038000000}"/>
    <cellStyle name="Explanatory Text 2" xfId="75" xr:uid="{00000000-0005-0000-0000-000039000000}"/>
    <cellStyle name="Explanatory Text 3" xfId="33" xr:uid="{00000000-0005-0000-0000-00003A000000}"/>
    <cellStyle name="Good 2" xfId="76" xr:uid="{00000000-0005-0000-0000-00003B000000}"/>
    <cellStyle name="Good 3" xfId="34" xr:uid="{00000000-0005-0000-0000-00003C000000}"/>
    <cellStyle name="Heading 1 2" xfId="77" xr:uid="{00000000-0005-0000-0000-00003D000000}"/>
    <cellStyle name="Heading 1 3" xfId="35" xr:uid="{00000000-0005-0000-0000-00003E000000}"/>
    <cellStyle name="Heading 2 2" xfId="78" xr:uid="{00000000-0005-0000-0000-00003F000000}"/>
    <cellStyle name="Heading 2 3" xfId="36" xr:uid="{00000000-0005-0000-0000-000040000000}"/>
    <cellStyle name="Heading 3 2" xfId="79" xr:uid="{00000000-0005-0000-0000-000041000000}"/>
    <cellStyle name="Heading 3 3" xfId="37" xr:uid="{00000000-0005-0000-0000-000042000000}"/>
    <cellStyle name="Heading 4 2" xfId="80" xr:uid="{00000000-0005-0000-0000-000043000000}"/>
    <cellStyle name="Heading 4 3" xfId="38" xr:uid="{00000000-0005-0000-0000-000044000000}"/>
    <cellStyle name="Hyperlink 2" xfId="152" xr:uid="{3EFB8AB8-7081-43FF-8336-A1644F91452C}"/>
    <cellStyle name="Input 2" xfId="81" xr:uid="{00000000-0005-0000-0000-000045000000}"/>
    <cellStyle name="Input 2 2" xfId="137" xr:uid="{E3A9FF62-53E8-4D75-8B33-35A50E538D07}"/>
    <cellStyle name="Input 2 3" xfId="128" xr:uid="{5307E27E-DDE5-4EF6-AD27-8DE0FCCAE3B1}"/>
    <cellStyle name="Input 2 4" xfId="116" xr:uid="{D0122C96-EBA3-44A9-97E7-5F3683764146}"/>
    <cellStyle name="Input 3" xfId="39" xr:uid="{00000000-0005-0000-0000-000046000000}"/>
    <cellStyle name="Input 3 2" xfId="117" xr:uid="{80D8112B-55CB-4BF3-B1C2-280E2DCC9764}"/>
    <cellStyle name="Input 3 3" xfId="140" xr:uid="{8C11CB28-299F-4011-A287-8C2248B35E3A}"/>
    <cellStyle name="Input 3 4" xfId="114" xr:uid="{C9CC9E53-31FD-4793-A76F-CFDABC966095}"/>
    <cellStyle name="Linked Cell 2" xfId="82" xr:uid="{00000000-0005-0000-0000-000047000000}"/>
    <cellStyle name="Linked Cell 3" xfId="40" xr:uid="{00000000-0005-0000-0000-000048000000}"/>
    <cellStyle name="Neutral 2" xfId="83" xr:uid="{00000000-0005-0000-0000-000049000000}"/>
    <cellStyle name="Neutral 3" xfId="41" xr:uid="{00000000-0005-0000-0000-00004A000000}"/>
    <cellStyle name="Normal" xfId="0" builtinId="0"/>
    <cellStyle name="Normal 10" xfId="148" xr:uid="{088F088B-020C-49A5-9813-F537D1916677}"/>
    <cellStyle name="Normal 11" xfId="151" xr:uid="{101ACB31-6ACF-4997-9276-525827A223F7}"/>
    <cellStyle name="Normal 2" xfId="2" xr:uid="{00000000-0005-0000-0000-00004C000000}"/>
    <cellStyle name="Normal 3" xfId="3" xr:uid="{00000000-0005-0000-0000-00004D000000}"/>
    <cellStyle name="Normal 3 2" xfId="88" xr:uid="{00000000-0005-0000-0000-00004E000000}"/>
    <cellStyle name="Normal 3 3" xfId="97" xr:uid="{00000000-0005-0000-0000-00004F000000}"/>
    <cellStyle name="Normal 3 3 2" xfId="107" xr:uid="{00000000-0005-0000-0000-000050000000}"/>
    <cellStyle name="Normal 3 4" xfId="105" xr:uid="{00000000-0005-0000-0000-000051000000}"/>
    <cellStyle name="Normal 3 5" xfId="109" xr:uid="{00000000-0005-0000-0000-000052000000}"/>
    <cellStyle name="Normal 4" xfId="4" xr:uid="{00000000-0005-0000-0000-000053000000}"/>
    <cellStyle name="Normal 4 10" xfId="100" xr:uid="{00000000-0005-0000-0000-000054000000}"/>
    <cellStyle name="Normal 4 11" xfId="102" xr:uid="{00000000-0005-0000-0000-000055000000}"/>
    <cellStyle name="Normal 4 12" xfId="104" xr:uid="{00000000-0005-0000-0000-000056000000}"/>
    <cellStyle name="Normal 4 13" xfId="111" xr:uid="{00000000-0005-0000-0000-000057000000}"/>
    <cellStyle name="Normal 4 14" xfId="125" xr:uid="{B56F03E0-2EBD-4058-AE36-D4386832CE33}"/>
    <cellStyle name="Normal 4 15" xfId="149" xr:uid="{39CBEDAE-6167-47C6-82C7-C45C8807131D}"/>
    <cellStyle name="Normal 4 2" xfId="47" xr:uid="{00000000-0005-0000-0000-000058000000}"/>
    <cellStyle name="Normal 4 3" xfId="90" xr:uid="{00000000-0005-0000-0000-000059000000}"/>
    <cellStyle name="Normal 4 4" xfId="91" xr:uid="{00000000-0005-0000-0000-00005A000000}"/>
    <cellStyle name="Normal 4 5" xfId="92" xr:uid="{00000000-0005-0000-0000-00005B000000}"/>
    <cellStyle name="Normal 4 6" xfId="93" xr:uid="{00000000-0005-0000-0000-00005C000000}"/>
    <cellStyle name="Normal 4 7" xfId="94" xr:uid="{00000000-0005-0000-0000-00005D000000}"/>
    <cellStyle name="Normal 4 8" xfId="95" xr:uid="{00000000-0005-0000-0000-00005E000000}"/>
    <cellStyle name="Normal 4 9" xfId="96" xr:uid="{00000000-0005-0000-0000-00005F000000}"/>
    <cellStyle name="Normal 5" xfId="98" xr:uid="{00000000-0005-0000-0000-000060000000}"/>
    <cellStyle name="Normal 6" xfId="101" xr:uid="{00000000-0005-0000-0000-000061000000}"/>
    <cellStyle name="Normal 7" xfId="103" xr:uid="{00000000-0005-0000-0000-000062000000}"/>
    <cellStyle name="Normal 8" xfId="110" xr:uid="{00000000-0005-0000-0000-000063000000}"/>
    <cellStyle name="Normal 9" xfId="112" xr:uid="{B13784BD-9099-4351-A90F-114F76C28FBD}"/>
    <cellStyle name="Note 2" xfId="5" xr:uid="{00000000-0005-0000-0000-000064000000}"/>
    <cellStyle name="Note 2 2" xfId="133" xr:uid="{34CE649F-CAE9-438D-BA66-90AD25C45D1B}"/>
    <cellStyle name="Note 2 3" xfId="142" xr:uid="{A1DE5773-544F-4608-8244-6327C1F779BD}"/>
    <cellStyle name="Note 2 4" xfId="122" xr:uid="{09FCD474-B94C-4BAE-9BBF-AD65F8124D5B}"/>
    <cellStyle name="Note 3" xfId="89" xr:uid="{00000000-0005-0000-0000-000065000000}"/>
    <cellStyle name="Note 3 2" xfId="120" xr:uid="{1490FF99-46CE-415F-A5F4-46F10B602323}"/>
    <cellStyle name="Note 3 3" xfId="145" xr:uid="{CCF5CEC2-947A-4676-8604-8BC85A250AC4}"/>
    <cellStyle name="Note 3 4" xfId="132" xr:uid="{F1196263-DE63-4695-8085-E47ECEFFA254}"/>
    <cellStyle name="Note 4" xfId="42" xr:uid="{00000000-0005-0000-0000-000066000000}"/>
    <cellStyle name="Note 4 2" xfId="99" xr:uid="{00000000-0005-0000-0000-000067000000}"/>
    <cellStyle name="Note 4 3" xfId="135" xr:uid="{F22EA183-7132-4220-BA8A-C34481BFF175}"/>
    <cellStyle name="Note 4 4" xfId="131" xr:uid="{DA634359-1D89-46E7-9141-862A38A9F68F}"/>
    <cellStyle name="Note 4 5" xfId="130" xr:uid="{16C95BBD-CF7D-46DC-A1D3-58B0EC612B57}"/>
    <cellStyle name="Output 2" xfId="84" xr:uid="{00000000-0005-0000-0000-000068000000}"/>
    <cellStyle name="Output 2 2" xfId="138" xr:uid="{5494CB0C-FEB0-43F9-828E-6544D80D6118}"/>
    <cellStyle name="Output 2 3" xfId="143" xr:uid="{CCD63030-3E3C-42F3-B23F-D9344B498002}"/>
    <cellStyle name="Output 2 4" xfId="147" xr:uid="{6CB57AAF-27C5-4E05-9525-1DAF90EB26C6}"/>
    <cellStyle name="Output 3" xfId="43" xr:uid="{00000000-0005-0000-0000-000069000000}"/>
    <cellStyle name="Output 3 2" xfId="118" xr:uid="{CEA4B070-8870-4FE6-8104-4C7B54AFF0DB}"/>
    <cellStyle name="Output 3 3" xfId="134" xr:uid="{1CBD6B42-3B93-4D6D-AB00-867AA7B689A7}"/>
    <cellStyle name="Output 3 4" xfId="141" xr:uid="{ECDA79AC-51C9-4BEB-9A32-4F75EBE8D69B}"/>
    <cellStyle name="Percent 2" xfId="139" xr:uid="{65E96EC8-6614-4C21-85A4-F80BBB93D5DC}"/>
    <cellStyle name="Percent 3" xfId="150" xr:uid="{C20781FE-7C46-4AEC-B345-02A9415CC6E2}"/>
    <cellStyle name="Title 2" xfId="85" xr:uid="{00000000-0005-0000-0000-00006A000000}"/>
    <cellStyle name="Title 3" xfId="44" xr:uid="{00000000-0005-0000-0000-00006B000000}"/>
    <cellStyle name="Total 2" xfId="86" xr:uid="{00000000-0005-0000-0000-00006C000000}"/>
    <cellStyle name="Total 2 2" xfId="124" xr:uid="{4ACD5BBD-A476-4DC7-BF5E-E61E6D122CF0}"/>
    <cellStyle name="Total 2 3" xfId="144" xr:uid="{792E8B3C-F1CB-4C48-8F70-973B6BB45BC0}"/>
    <cellStyle name="Total 2 4" xfId="123" xr:uid="{D59EA51D-37B5-484C-B69E-DA841007D383}"/>
    <cellStyle name="Total 3" xfId="45" xr:uid="{00000000-0005-0000-0000-00006D000000}"/>
    <cellStyle name="Total 3 2" xfId="127" xr:uid="{F006657E-DFEC-4327-A371-BC5A48FF0595}"/>
    <cellStyle name="Total 3 3" xfId="126" xr:uid="{96B0BE09-D6B8-4E04-B0C6-8286D90D3E39}"/>
    <cellStyle name="Total 3 4" xfId="119" xr:uid="{94B0204F-7A08-4178-9F61-A2AC20210630}"/>
    <cellStyle name="Warning Text 2" xfId="87" xr:uid="{00000000-0005-0000-0000-00006E000000}"/>
    <cellStyle name="Warning Text 3" xfId="46" xr:uid="{00000000-0005-0000-0000-00006F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10</xdr:col>
      <xdr:colOff>590550</xdr:colOff>
      <xdr:row>0</xdr:row>
      <xdr:rowOff>104775</xdr:rowOff>
    </xdr:from>
    <xdr:ext cx="3918252" cy="1846531"/>
    <xdr:sp macro="" textlink="">
      <xdr:nvSpPr>
        <xdr:cNvPr id="2" name="TextBox 1">
          <a:extLst>
            <a:ext uri="{FF2B5EF4-FFF2-40B4-BE49-F238E27FC236}">
              <a16:creationId xmlns:a16="http://schemas.microsoft.com/office/drawing/2014/main" id="{4424FF3D-E571-4AFC-AD11-0943E87BBE6C}"/>
            </a:ext>
          </a:extLst>
        </xdr:cNvPr>
        <xdr:cNvSpPr txBox="1"/>
      </xdr:nvSpPr>
      <xdr:spPr>
        <a:xfrm>
          <a:off x="8401050" y="104775"/>
          <a:ext cx="3918252" cy="18465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050" b="1">
              <a:latin typeface="Arial" panose="020B0604020202020204" pitchFamily="34" charset="0"/>
              <a:cs typeface="Arial" panose="020B0604020202020204" pitchFamily="34" charset="0"/>
            </a:rPr>
            <a:t>Instructions</a:t>
          </a:r>
          <a:r>
            <a:rPr lang="en-US" sz="1100" b="1">
              <a:latin typeface="Arial" panose="020B0604020202020204" pitchFamily="34" charset="0"/>
              <a:cs typeface="Arial" panose="020B0604020202020204" pitchFamily="34" charset="0"/>
            </a:rPr>
            <a:t>: </a:t>
          </a:r>
        </a:p>
        <a:p>
          <a:r>
            <a:rPr lang="en-US" sz="900" b="1" i="0">
              <a:solidFill>
                <a:srgbClr val="FF0000"/>
              </a:solidFill>
              <a:effectLst/>
              <a:latin typeface="Arial" panose="020B0604020202020204" pitchFamily="34" charset="0"/>
              <a:ea typeface="+mn-ea"/>
              <a:cs typeface="Arial" panose="020B0604020202020204" pitchFamily="34" charset="0"/>
            </a:rPr>
            <a:t>Review</a:t>
          </a:r>
          <a:r>
            <a:rPr lang="en-US" sz="900" b="1" i="0" baseline="0">
              <a:solidFill>
                <a:srgbClr val="FF0000"/>
              </a:solidFill>
              <a:effectLst/>
              <a:latin typeface="Arial" panose="020B0604020202020204" pitchFamily="34" charset="0"/>
              <a:ea typeface="+mn-ea"/>
              <a:cs typeface="Arial" panose="020B0604020202020204" pitchFamily="34" charset="0"/>
            </a:rPr>
            <a:t> Non-Disclosure before evaluating below.  </a:t>
          </a:r>
        </a:p>
        <a:p>
          <a:r>
            <a:rPr lang="en-US" sz="900" b="0" i="0" baseline="0">
              <a:solidFill>
                <a:sysClr val="windowText" lastClr="000000"/>
              </a:solidFill>
              <a:effectLst/>
              <a:latin typeface="Arial" panose="020B0604020202020204" pitchFamily="34" charset="0"/>
              <a:ea typeface="+mn-ea"/>
              <a:cs typeface="Arial" panose="020B0604020202020204" pitchFamily="34" charset="0"/>
            </a:rPr>
            <a:t>Enter name.</a:t>
          </a:r>
        </a:p>
        <a:p>
          <a:r>
            <a:rPr lang="en-US" sz="900" b="0">
              <a:latin typeface="Arial" panose="020B0604020202020204" pitchFamily="34" charset="0"/>
              <a:cs typeface="Arial" panose="020B0604020202020204" pitchFamily="34" charset="0"/>
            </a:rPr>
            <a:t>Review</a:t>
          </a:r>
          <a:r>
            <a:rPr lang="en-US" sz="900" b="0" baseline="0">
              <a:latin typeface="Arial" panose="020B0604020202020204" pitchFamily="34" charset="0"/>
              <a:cs typeface="Arial" panose="020B0604020202020204" pitchFamily="34" charset="0"/>
            </a:rPr>
            <a:t> all bid responses distributed by the Buyer.  </a:t>
          </a:r>
        </a:p>
        <a:p>
          <a:r>
            <a:rPr lang="en-US" sz="900" b="0" baseline="0">
              <a:latin typeface="Arial" panose="020B0604020202020204" pitchFamily="34" charset="0"/>
              <a:cs typeface="Arial" panose="020B0604020202020204" pitchFamily="34" charset="0"/>
            </a:rPr>
            <a:t>Once reviewed, enter points for the vendor in the yellow highlighted cells.</a:t>
          </a:r>
        </a:p>
        <a:p>
          <a:r>
            <a:rPr lang="en-US" sz="900" b="0" baseline="0">
              <a:latin typeface="Arial" panose="020B0604020202020204" pitchFamily="34" charset="0"/>
              <a:cs typeface="Arial" panose="020B0604020202020204" pitchFamily="34" charset="0"/>
            </a:rPr>
            <a:t>Send completed matrix  in Excel format back to the buyer.  </a:t>
          </a:r>
        </a:p>
        <a:p>
          <a:r>
            <a:rPr lang="en-US" sz="900" b="0" baseline="0">
              <a:latin typeface="Arial" panose="020B0604020202020204" pitchFamily="34" charset="0"/>
              <a:cs typeface="Arial" panose="020B0604020202020204" pitchFamily="34" charset="0"/>
            </a:rPr>
            <a:t>Committee members must score independently.  </a:t>
          </a:r>
        </a:p>
        <a:p>
          <a:endParaRPr lang="en-US" sz="900" b="0" baseline="0">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5.0 to 4.5 = Exceptional, exceeds and fully meets all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4.4 to 3.5 = Advantageous, exceeds some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3.4 to 2.5 = Meets minimal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2.4 to 1.5 = Addresses most of the minimal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1.4 to 1.0 = Addresses part of minimal requirements</a:t>
          </a:r>
          <a:endParaRPr lang="en-US" sz="900" b="0" baseline="0">
            <a:latin typeface="Arial" panose="020B0604020202020204" pitchFamily="34" charset="0"/>
            <a:cs typeface="Arial" panose="020B0604020202020204" pitchFamily="34" charset="0"/>
          </a:endParaRP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6"/>
  <sheetViews>
    <sheetView workbookViewId="0">
      <selection activeCell="H16" sqref="D4:H16"/>
    </sheetView>
  </sheetViews>
  <sheetFormatPr defaultRowHeight="12.75" x14ac:dyDescent="0.2"/>
  <cols>
    <col min="1" max="3" width="9.42578125" customWidth="1"/>
    <col min="4" max="8" width="8.85546875" customWidth="1"/>
    <col min="9" max="9" width="12.42578125" bestFit="1" customWidth="1"/>
  </cols>
  <sheetData>
    <row r="1" spans="1:9" ht="15.75" x14ac:dyDescent="0.25">
      <c r="A1" s="4" t="s">
        <v>0</v>
      </c>
      <c r="B1" s="3"/>
      <c r="C1" s="3"/>
      <c r="D1" s="3"/>
      <c r="E1" s="1"/>
      <c r="F1" s="1"/>
      <c r="G1" s="1"/>
      <c r="H1" s="1"/>
      <c r="I1" s="1"/>
    </row>
    <row r="2" spans="1:9" ht="15.75" x14ac:dyDescent="0.25">
      <c r="A2" s="1"/>
    </row>
    <row r="3" spans="1:9" s="2" customFormat="1" x14ac:dyDescent="0.2">
      <c r="A3" s="58"/>
      <c r="B3" s="58"/>
      <c r="C3" s="58"/>
      <c r="D3" s="15" t="s">
        <v>6</v>
      </c>
      <c r="E3" s="15" t="s">
        <v>7</v>
      </c>
      <c r="F3" s="15" t="s">
        <v>8</v>
      </c>
      <c r="G3" s="15" t="s">
        <v>9</v>
      </c>
      <c r="H3" s="15" t="s">
        <v>10</v>
      </c>
      <c r="I3" s="16" t="s">
        <v>15</v>
      </c>
    </row>
    <row r="4" spans="1:9" x14ac:dyDescent="0.2">
      <c r="A4" s="59" t="s">
        <v>17</v>
      </c>
      <c r="B4" s="59"/>
      <c r="C4" s="59"/>
      <c r="D4" s="26">
        <v>28.699999999999996</v>
      </c>
      <c r="E4" s="26">
        <v>21</v>
      </c>
      <c r="F4" s="26">
        <v>13.6</v>
      </c>
      <c r="G4" s="26">
        <v>3.4</v>
      </c>
      <c r="H4" s="26">
        <v>8</v>
      </c>
      <c r="I4" s="23">
        <f t="shared" ref="I4:I16" si="0">SUM(D4:H4)</f>
        <v>74.7</v>
      </c>
    </row>
    <row r="5" spans="1:9" x14ac:dyDescent="0.2">
      <c r="A5" s="57" t="s">
        <v>18</v>
      </c>
      <c r="B5" s="57"/>
      <c r="C5" s="57"/>
      <c r="D5" s="26">
        <v>21</v>
      </c>
      <c r="E5" s="26">
        <v>21.6</v>
      </c>
      <c r="F5" s="26">
        <v>13.6</v>
      </c>
      <c r="G5" s="26">
        <v>3.8</v>
      </c>
      <c r="H5" s="26">
        <v>8</v>
      </c>
      <c r="I5" s="23">
        <f t="shared" si="0"/>
        <v>68</v>
      </c>
    </row>
    <row r="6" spans="1:9" x14ac:dyDescent="0.2">
      <c r="A6" s="57" t="s">
        <v>19</v>
      </c>
      <c r="B6" s="57"/>
      <c r="C6" s="57"/>
      <c r="D6" s="26">
        <v>24.5</v>
      </c>
      <c r="E6" s="26">
        <v>20.399999999999999</v>
      </c>
      <c r="F6" s="26">
        <v>13.6</v>
      </c>
      <c r="G6" s="26">
        <v>3.6</v>
      </c>
      <c r="H6" s="26">
        <v>6.8</v>
      </c>
      <c r="I6" s="23">
        <f t="shared" si="0"/>
        <v>68.900000000000006</v>
      </c>
    </row>
    <row r="7" spans="1:9" x14ac:dyDescent="0.2">
      <c r="A7" s="57" t="s">
        <v>20</v>
      </c>
      <c r="B7" s="57"/>
      <c r="C7" s="57"/>
      <c r="D7" s="26">
        <v>28</v>
      </c>
      <c r="E7" s="26">
        <v>21.6</v>
      </c>
      <c r="F7" s="26">
        <v>14</v>
      </c>
      <c r="G7" s="26">
        <v>3.4</v>
      </c>
      <c r="H7" s="26">
        <v>8.1999999999999993</v>
      </c>
      <c r="I7" s="23">
        <f t="shared" si="0"/>
        <v>75.2</v>
      </c>
    </row>
    <row r="8" spans="1:9" x14ac:dyDescent="0.2">
      <c r="A8" s="57" t="s">
        <v>21</v>
      </c>
      <c r="B8" s="57"/>
      <c r="C8" s="57"/>
      <c r="D8" s="26">
        <v>21</v>
      </c>
      <c r="E8" s="26">
        <v>20.399999999999999</v>
      </c>
      <c r="F8" s="26">
        <v>13.6</v>
      </c>
      <c r="G8" s="26">
        <v>3.4</v>
      </c>
      <c r="H8" s="26">
        <v>6.8</v>
      </c>
      <c r="I8" s="23">
        <f t="shared" si="0"/>
        <v>65.2</v>
      </c>
    </row>
    <row r="9" spans="1:9" x14ac:dyDescent="0.2">
      <c r="A9" s="57" t="s">
        <v>22</v>
      </c>
      <c r="B9" s="57"/>
      <c r="C9" s="57"/>
      <c r="D9" s="26">
        <v>25.2</v>
      </c>
      <c r="E9" s="26">
        <v>20.399999999999999</v>
      </c>
      <c r="F9" s="26">
        <v>13.6</v>
      </c>
      <c r="G9" s="26">
        <v>3.8</v>
      </c>
      <c r="H9" s="26">
        <v>8.1999999999999993</v>
      </c>
      <c r="I9" s="23">
        <f t="shared" si="0"/>
        <v>71.199999999999989</v>
      </c>
    </row>
    <row r="10" spans="1:9" x14ac:dyDescent="0.2">
      <c r="A10" s="57" t="s">
        <v>23</v>
      </c>
      <c r="B10" s="57"/>
      <c r="C10" s="57"/>
      <c r="D10" s="26">
        <v>23.8</v>
      </c>
      <c r="E10" s="26">
        <v>18</v>
      </c>
      <c r="F10" s="26">
        <v>13.6</v>
      </c>
      <c r="G10" s="26">
        <v>3.5</v>
      </c>
      <c r="H10" s="26">
        <v>6.8</v>
      </c>
      <c r="I10" s="23">
        <f t="shared" si="0"/>
        <v>65.7</v>
      </c>
    </row>
    <row r="11" spans="1:9" x14ac:dyDescent="0.2">
      <c r="A11" s="57" t="s">
        <v>24</v>
      </c>
      <c r="B11" s="57"/>
      <c r="C11" s="57"/>
      <c r="D11" s="26">
        <v>25.2</v>
      </c>
      <c r="E11" s="26">
        <v>20.399999999999999</v>
      </c>
      <c r="F11" s="26">
        <v>14.4</v>
      </c>
      <c r="G11" s="26">
        <v>3.5</v>
      </c>
      <c r="H11" s="26">
        <v>8.4</v>
      </c>
      <c r="I11" s="23">
        <f t="shared" si="0"/>
        <v>71.899999999999991</v>
      </c>
    </row>
    <row r="12" spans="1:9" x14ac:dyDescent="0.2">
      <c r="A12" s="57" t="s">
        <v>25</v>
      </c>
      <c r="B12" s="57"/>
      <c r="C12" s="57"/>
      <c r="D12" s="26">
        <v>26.599999999999998</v>
      </c>
      <c r="E12" s="26">
        <v>19.200000000000003</v>
      </c>
      <c r="F12" s="26">
        <v>14</v>
      </c>
      <c r="G12" s="26">
        <v>3.8</v>
      </c>
      <c r="H12" s="26">
        <v>7</v>
      </c>
      <c r="I12" s="23">
        <f t="shared" si="0"/>
        <v>70.599999999999994</v>
      </c>
    </row>
    <row r="13" spans="1:9" x14ac:dyDescent="0.2">
      <c r="A13" s="57" t="s">
        <v>26</v>
      </c>
      <c r="B13" s="57"/>
      <c r="C13" s="57"/>
      <c r="D13" s="26">
        <v>28</v>
      </c>
      <c r="E13" s="26">
        <v>23.4</v>
      </c>
      <c r="F13" s="26">
        <v>14</v>
      </c>
      <c r="G13" s="26">
        <v>3.8</v>
      </c>
      <c r="H13" s="26">
        <v>8</v>
      </c>
      <c r="I13" s="23">
        <f t="shared" si="0"/>
        <v>77.2</v>
      </c>
    </row>
    <row r="14" spans="1:9" x14ac:dyDescent="0.2">
      <c r="A14" s="57" t="s">
        <v>27</v>
      </c>
      <c r="B14" s="57"/>
      <c r="C14" s="57"/>
      <c r="D14" s="26">
        <v>28</v>
      </c>
      <c r="E14" s="26">
        <v>23.4</v>
      </c>
      <c r="F14" s="26">
        <v>14.4</v>
      </c>
      <c r="G14" s="26">
        <v>3.8</v>
      </c>
      <c r="H14" s="26">
        <v>8.1999999999999993</v>
      </c>
      <c r="I14" s="23">
        <f t="shared" si="0"/>
        <v>77.8</v>
      </c>
    </row>
    <row r="15" spans="1:9" x14ac:dyDescent="0.2">
      <c r="A15" s="57" t="s">
        <v>28</v>
      </c>
      <c r="B15" s="57"/>
      <c r="C15" s="57"/>
      <c r="D15" s="26">
        <v>24.5</v>
      </c>
      <c r="E15" s="26">
        <v>20.399999999999999</v>
      </c>
      <c r="F15" s="26">
        <v>13.6</v>
      </c>
      <c r="G15" s="26">
        <v>3.5</v>
      </c>
      <c r="H15" s="26">
        <v>7</v>
      </c>
      <c r="I15" s="23">
        <f t="shared" si="0"/>
        <v>69</v>
      </c>
    </row>
    <row r="16" spans="1:9" x14ac:dyDescent="0.2">
      <c r="A16" s="57" t="s">
        <v>29</v>
      </c>
      <c r="B16" s="57"/>
      <c r="C16" s="57"/>
      <c r="D16" s="26">
        <v>28</v>
      </c>
      <c r="E16" s="26">
        <v>24</v>
      </c>
      <c r="F16" s="26">
        <v>14.4</v>
      </c>
      <c r="G16" s="26">
        <v>4.4000000000000004</v>
      </c>
      <c r="H16" s="26">
        <v>8.1999999999999993</v>
      </c>
      <c r="I16" s="23">
        <f t="shared" si="0"/>
        <v>79.000000000000014</v>
      </c>
    </row>
  </sheetData>
  <mergeCells count="14">
    <mergeCell ref="A14:C14"/>
    <mergeCell ref="A15:C15"/>
    <mergeCell ref="A16:C16"/>
    <mergeCell ref="A3:C3"/>
    <mergeCell ref="A13:C13"/>
    <mergeCell ref="A4:C4"/>
    <mergeCell ref="A5:C5"/>
    <mergeCell ref="A6:C6"/>
    <mergeCell ref="A7:C7"/>
    <mergeCell ref="A8:C8"/>
    <mergeCell ref="A9:C9"/>
    <mergeCell ref="A10:C10"/>
    <mergeCell ref="A11:C11"/>
    <mergeCell ref="A12:C12"/>
  </mergeCells>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16"/>
  <sheetViews>
    <sheetView workbookViewId="0">
      <selection activeCell="K20" sqref="K20"/>
    </sheetView>
  </sheetViews>
  <sheetFormatPr defaultRowHeight="12.75" x14ac:dyDescent="0.2"/>
  <cols>
    <col min="11" max="11" width="14.42578125" bestFit="1" customWidth="1"/>
  </cols>
  <sheetData>
    <row r="1" spans="1:17" ht="15.75" x14ac:dyDescent="0.25">
      <c r="A1" s="4" t="s">
        <v>0</v>
      </c>
      <c r="B1" s="3"/>
      <c r="C1" s="3"/>
      <c r="D1" s="3"/>
      <c r="E1" s="1"/>
      <c r="F1" s="1"/>
      <c r="G1" s="1"/>
      <c r="H1" s="1"/>
      <c r="I1" s="1"/>
    </row>
    <row r="2" spans="1:17" ht="15.75" x14ac:dyDescent="0.25">
      <c r="A2" s="1"/>
    </row>
    <row r="3" spans="1:17" x14ac:dyDescent="0.2">
      <c r="A3" s="58"/>
      <c r="B3" s="58"/>
      <c r="C3" s="58"/>
      <c r="D3" s="15" t="s">
        <v>6</v>
      </c>
      <c r="E3" s="15" t="s">
        <v>7</v>
      </c>
      <c r="F3" s="15" t="s">
        <v>8</v>
      </c>
      <c r="G3" s="15" t="s">
        <v>9</v>
      </c>
      <c r="H3" s="15" t="s">
        <v>10</v>
      </c>
      <c r="I3" s="16" t="s">
        <v>15</v>
      </c>
      <c r="J3" s="2"/>
      <c r="K3" s="2"/>
      <c r="L3" s="2"/>
      <c r="M3" s="2"/>
      <c r="N3" s="2"/>
      <c r="O3" s="2"/>
      <c r="P3" s="2"/>
      <c r="Q3" s="2"/>
    </row>
    <row r="4" spans="1:17" x14ac:dyDescent="0.2">
      <c r="A4" s="59" t="s">
        <v>17</v>
      </c>
      <c r="B4" s="59"/>
      <c r="C4" s="59"/>
      <c r="D4" s="26">
        <v>24.5</v>
      </c>
      <c r="E4" s="26">
        <v>18</v>
      </c>
      <c r="F4" s="33">
        <v>12</v>
      </c>
      <c r="G4" s="26">
        <v>3</v>
      </c>
      <c r="H4" s="26">
        <v>6</v>
      </c>
      <c r="I4" s="23">
        <f t="shared" ref="I4:I16" si="0">SUM(D4:H4)</f>
        <v>63.5</v>
      </c>
    </row>
    <row r="5" spans="1:17" x14ac:dyDescent="0.2">
      <c r="A5" s="57" t="s">
        <v>18</v>
      </c>
      <c r="B5" s="57"/>
      <c r="C5" s="57"/>
      <c r="D5" s="26">
        <v>21</v>
      </c>
      <c r="E5" s="26">
        <v>18</v>
      </c>
      <c r="F5" s="33">
        <v>12</v>
      </c>
      <c r="G5" s="26">
        <v>3</v>
      </c>
      <c r="H5" s="26">
        <v>6</v>
      </c>
      <c r="I5" s="23">
        <f t="shared" si="0"/>
        <v>60</v>
      </c>
    </row>
    <row r="6" spans="1:17" x14ac:dyDescent="0.2">
      <c r="A6" s="57" t="s">
        <v>19</v>
      </c>
      <c r="B6" s="57"/>
      <c r="C6" s="57"/>
      <c r="D6" s="26">
        <v>21</v>
      </c>
      <c r="E6" s="26">
        <v>18</v>
      </c>
      <c r="F6" s="33">
        <v>12</v>
      </c>
      <c r="G6" s="26">
        <v>3</v>
      </c>
      <c r="H6" s="26">
        <v>6</v>
      </c>
      <c r="I6" s="23">
        <f t="shared" si="0"/>
        <v>60</v>
      </c>
    </row>
    <row r="7" spans="1:17" x14ac:dyDescent="0.2">
      <c r="A7" s="57" t="s">
        <v>20</v>
      </c>
      <c r="B7" s="57"/>
      <c r="C7" s="57"/>
      <c r="D7" s="26">
        <v>21</v>
      </c>
      <c r="E7" s="26">
        <v>15</v>
      </c>
      <c r="F7" s="33">
        <v>12</v>
      </c>
      <c r="G7" s="26">
        <v>3</v>
      </c>
      <c r="H7" s="26">
        <v>6</v>
      </c>
      <c r="I7" s="23">
        <f t="shared" si="0"/>
        <v>57</v>
      </c>
    </row>
    <row r="8" spans="1:17" x14ac:dyDescent="0.2">
      <c r="A8" s="57" t="s">
        <v>21</v>
      </c>
      <c r="B8" s="57"/>
      <c r="C8" s="57"/>
      <c r="D8" s="26">
        <v>21</v>
      </c>
      <c r="E8" s="26">
        <v>18</v>
      </c>
      <c r="F8" s="33">
        <v>14</v>
      </c>
      <c r="G8" s="26">
        <v>3</v>
      </c>
      <c r="H8" s="26">
        <v>6</v>
      </c>
      <c r="I8" s="23">
        <f t="shared" si="0"/>
        <v>62</v>
      </c>
    </row>
    <row r="9" spans="1:17" x14ac:dyDescent="0.2">
      <c r="A9" s="57" t="s">
        <v>22</v>
      </c>
      <c r="B9" s="57"/>
      <c r="C9" s="57"/>
      <c r="D9" s="26">
        <v>21</v>
      </c>
      <c r="E9" s="26">
        <v>18</v>
      </c>
      <c r="F9" s="33">
        <v>12</v>
      </c>
      <c r="G9" s="26">
        <v>3</v>
      </c>
      <c r="H9" s="26">
        <v>6</v>
      </c>
      <c r="I9" s="23">
        <f t="shared" si="0"/>
        <v>60</v>
      </c>
    </row>
    <row r="10" spans="1:17" x14ac:dyDescent="0.2">
      <c r="A10" s="57" t="s">
        <v>23</v>
      </c>
      <c r="B10" s="57"/>
      <c r="C10" s="57"/>
      <c r="D10" s="26">
        <v>21</v>
      </c>
      <c r="E10" s="26">
        <v>18</v>
      </c>
      <c r="F10" s="33">
        <v>12</v>
      </c>
      <c r="G10" s="26">
        <v>4</v>
      </c>
      <c r="H10" s="26">
        <v>6</v>
      </c>
      <c r="I10" s="23">
        <f t="shared" si="0"/>
        <v>61</v>
      </c>
    </row>
    <row r="11" spans="1:17" x14ac:dyDescent="0.2">
      <c r="A11" s="57" t="s">
        <v>24</v>
      </c>
      <c r="B11" s="57"/>
      <c r="C11" s="57"/>
      <c r="D11" s="26">
        <v>21</v>
      </c>
      <c r="E11" s="26">
        <v>18</v>
      </c>
      <c r="F11" s="33">
        <v>12</v>
      </c>
      <c r="G11" s="26">
        <v>3</v>
      </c>
      <c r="H11" s="26">
        <v>6</v>
      </c>
      <c r="I11" s="23">
        <f t="shared" si="0"/>
        <v>60</v>
      </c>
    </row>
    <row r="12" spans="1:17" x14ac:dyDescent="0.2">
      <c r="A12" s="57" t="s">
        <v>25</v>
      </c>
      <c r="B12" s="57"/>
      <c r="C12" s="57"/>
      <c r="D12" s="26">
        <v>21</v>
      </c>
      <c r="E12" s="26">
        <v>15</v>
      </c>
      <c r="F12" s="33">
        <v>12</v>
      </c>
      <c r="G12" s="26">
        <v>3</v>
      </c>
      <c r="H12" s="26">
        <v>6</v>
      </c>
      <c r="I12" s="23">
        <f t="shared" si="0"/>
        <v>57</v>
      </c>
    </row>
    <row r="13" spans="1:17" x14ac:dyDescent="0.2">
      <c r="A13" s="57" t="s">
        <v>26</v>
      </c>
      <c r="B13" s="57"/>
      <c r="C13" s="57"/>
      <c r="D13" s="26">
        <v>21</v>
      </c>
      <c r="E13" s="26">
        <v>18</v>
      </c>
      <c r="F13" s="33">
        <v>12</v>
      </c>
      <c r="G13" s="26">
        <v>3</v>
      </c>
      <c r="H13" s="26">
        <v>6</v>
      </c>
      <c r="I13" s="23">
        <f t="shared" si="0"/>
        <v>60</v>
      </c>
    </row>
    <row r="14" spans="1:17" x14ac:dyDescent="0.2">
      <c r="A14" s="57" t="s">
        <v>27</v>
      </c>
      <c r="B14" s="57"/>
      <c r="C14" s="57"/>
      <c r="D14" s="26">
        <v>7</v>
      </c>
      <c r="E14" s="26">
        <v>6</v>
      </c>
      <c r="F14" s="33">
        <v>4</v>
      </c>
      <c r="G14" s="26">
        <v>1</v>
      </c>
      <c r="H14" s="26">
        <v>2</v>
      </c>
      <c r="I14" s="23">
        <f t="shared" si="0"/>
        <v>20</v>
      </c>
    </row>
    <row r="15" spans="1:17" x14ac:dyDescent="0.2">
      <c r="A15" s="57" t="s">
        <v>28</v>
      </c>
      <c r="B15" s="57"/>
      <c r="C15" s="57"/>
      <c r="D15" s="26">
        <v>14</v>
      </c>
      <c r="E15" s="26">
        <v>12</v>
      </c>
      <c r="F15" s="33">
        <v>12</v>
      </c>
      <c r="G15" s="26">
        <v>3</v>
      </c>
      <c r="H15" s="26">
        <v>6</v>
      </c>
      <c r="I15" s="23">
        <f t="shared" si="0"/>
        <v>47</v>
      </c>
    </row>
    <row r="16" spans="1:17" x14ac:dyDescent="0.2">
      <c r="A16" s="57" t="s">
        <v>29</v>
      </c>
      <c r="B16" s="57"/>
      <c r="C16" s="57"/>
      <c r="D16" s="26">
        <v>28</v>
      </c>
      <c r="E16" s="26">
        <v>24</v>
      </c>
      <c r="F16" s="33">
        <v>14</v>
      </c>
      <c r="G16" s="26">
        <v>3.5</v>
      </c>
      <c r="H16" s="26">
        <v>8</v>
      </c>
      <c r="I16" s="23">
        <f t="shared" si="0"/>
        <v>77.5</v>
      </c>
    </row>
  </sheetData>
  <mergeCells count="14">
    <mergeCell ref="A3:C3"/>
    <mergeCell ref="A4:C4"/>
    <mergeCell ref="A5:C5"/>
    <mergeCell ref="A13:C13"/>
    <mergeCell ref="A8:C8"/>
    <mergeCell ref="A9:C9"/>
    <mergeCell ref="A10:C10"/>
    <mergeCell ref="A11:C11"/>
    <mergeCell ref="A12:C12"/>
    <mergeCell ref="A14:C14"/>
    <mergeCell ref="A15:C15"/>
    <mergeCell ref="A16:C16"/>
    <mergeCell ref="A6:C6"/>
    <mergeCell ref="A7:C7"/>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16"/>
  <sheetViews>
    <sheetView workbookViewId="0">
      <selection activeCell="D4" sqref="D4:H16"/>
    </sheetView>
  </sheetViews>
  <sheetFormatPr defaultRowHeight="12.75" x14ac:dyDescent="0.2"/>
  <cols>
    <col min="10" max="10" width="9.85546875" bestFit="1" customWidth="1"/>
    <col min="11" max="11" width="14.42578125" bestFit="1" customWidth="1"/>
  </cols>
  <sheetData>
    <row r="1" spans="1:17" ht="15.75" x14ac:dyDescent="0.25">
      <c r="A1" s="4" t="s">
        <v>0</v>
      </c>
      <c r="B1" s="3"/>
      <c r="C1" s="3"/>
      <c r="D1" s="3"/>
      <c r="E1" s="1"/>
      <c r="F1" s="1"/>
      <c r="G1" s="1"/>
      <c r="H1" s="1"/>
      <c r="I1" s="1"/>
    </row>
    <row r="2" spans="1:17" ht="15.75" x14ac:dyDescent="0.25">
      <c r="A2" s="1"/>
    </row>
    <row r="3" spans="1:17" x14ac:dyDescent="0.2">
      <c r="A3" s="58"/>
      <c r="B3" s="58"/>
      <c r="C3" s="58"/>
      <c r="D3" s="15" t="s">
        <v>6</v>
      </c>
      <c r="E3" s="15" t="s">
        <v>7</v>
      </c>
      <c r="F3" s="15" t="s">
        <v>8</v>
      </c>
      <c r="G3" s="15" t="s">
        <v>9</v>
      </c>
      <c r="H3" s="15" t="s">
        <v>10</v>
      </c>
      <c r="I3" s="16" t="s">
        <v>15</v>
      </c>
      <c r="J3" s="2"/>
      <c r="K3" s="2"/>
      <c r="L3" s="2"/>
      <c r="M3" s="2"/>
      <c r="N3" s="2"/>
      <c r="O3" s="2"/>
      <c r="P3" s="2"/>
      <c r="Q3" s="2"/>
    </row>
    <row r="4" spans="1:17" x14ac:dyDescent="0.2">
      <c r="A4" s="59" t="s">
        <v>17</v>
      </c>
      <c r="B4" s="59"/>
      <c r="C4" s="59"/>
      <c r="D4" s="26">
        <v>30.800000000000004</v>
      </c>
      <c r="E4" s="26">
        <v>25.200000000000003</v>
      </c>
      <c r="F4" s="26">
        <v>16</v>
      </c>
      <c r="G4" s="26">
        <v>4</v>
      </c>
      <c r="H4" s="26">
        <v>8</v>
      </c>
      <c r="I4" s="23">
        <f t="shared" ref="I4:I16" si="0">SUM(D4:H4)</f>
        <v>84</v>
      </c>
    </row>
    <row r="5" spans="1:17" x14ac:dyDescent="0.2">
      <c r="A5" s="57" t="s">
        <v>18</v>
      </c>
      <c r="B5" s="57"/>
      <c r="C5" s="57"/>
      <c r="D5" s="26">
        <v>30.099999999999998</v>
      </c>
      <c r="E5" s="26">
        <v>25.200000000000003</v>
      </c>
      <c r="F5" s="26">
        <v>16</v>
      </c>
      <c r="G5" s="26">
        <v>4</v>
      </c>
      <c r="H5" s="26">
        <v>8</v>
      </c>
      <c r="I5" s="23">
        <f t="shared" si="0"/>
        <v>83.3</v>
      </c>
    </row>
    <row r="6" spans="1:17" x14ac:dyDescent="0.2">
      <c r="A6" s="57" t="s">
        <v>19</v>
      </c>
      <c r="B6" s="57"/>
      <c r="C6" s="57"/>
      <c r="D6" s="26">
        <v>31.5</v>
      </c>
      <c r="E6" s="26">
        <v>26.400000000000002</v>
      </c>
      <c r="F6" s="26">
        <v>18</v>
      </c>
      <c r="G6" s="26">
        <v>4.5999999999999996</v>
      </c>
      <c r="H6" s="26">
        <v>8.6</v>
      </c>
      <c r="I6" s="23">
        <f t="shared" si="0"/>
        <v>89.1</v>
      </c>
    </row>
    <row r="7" spans="1:17" x14ac:dyDescent="0.2">
      <c r="A7" s="57" t="s">
        <v>20</v>
      </c>
      <c r="B7" s="57"/>
      <c r="C7" s="57"/>
      <c r="D7" s="26">
        <v>30.099999999999998</v>
      </c>
      <c r="E7" s="26">
        <v>25.799999999999997</v>
      </c>
      <c r="F7" s="26">
        <v>16.8</v>
      </c>
      <c r="G7" s="26">
        <v>4.3</v>
      </c>
      <c r="H7" s="26">
        <v>8.4</v>
      </c>
      <c r="I7" s="23">
        <f t="shared" si="0"/>
        <v>85.399999999999991</v>
      </c>
    </row>
    <row r="8" spans="1:17" x14ac:dyDescent="0.2">
      <c r="A8" s="57" t="s">
        <v>21</v>
      </c>
      <c r="B8" s="57"/>
      <c r="C8" s="57"/>
      <c r="D8" s="26">
        <v>30.800000000000004</v>
      </c>
      <c r="E8" s="26">
        <v>25.200000000000003</v>
      </c>
      <c r="F8" s="26">
        <v>16.399999999999999</v>
      </c>
      <c r="G8" s="26">
        <v>4.2</v>
      </c>
      <c r="H8" s="26">
        <v>8.1999999999999993</v>
      </c>
      <c r="I8" s="23">
        <f t="shared" si="0"/>
        <v>84.800000000000011</v>
      </c>
    </row>
    <row r="9" spans="1:17" x14ac:dyDescent="0.2">
      <c r="A9" s="57" t="s">
        <v>22</v>
      </c>
      <c r="B9" s="57"/>
      <c r="C9" s="57"/>
      <c r="D9" s="26">
        <v>28</v>
      </c>
      <c r="E9" s="26">
        <v>25.200000000000003</v>
      </c>
      <c r="F9" s="26">
        <v>16</v>
      </c>
      <c r="G9" s="26">
        <v>4.4000000000000004</v>
      </c>
      <c r="H9" s="26">
        <v>8</v>
      </c>
      <c r="I9" s="23">
        <f t="shared" si="0"/>
        <v>81.600000000000009</v>
      </c>
    </row>
    <row r="10" spans="1:17" x14ac:dyDescent="0.2">
      <c r="A10" s="57" t="s">
        <v>23</v>
      </c>
      <c r="B10" s="57"/>
      <c r="C10" s="57"/>
      <c r="D10" s="26">
        <v>30.099999999999998</v>
      </c>
      <c r="E10" s="26">
        <v>24.599999999999998</v>
      </c>
      <c r="F10" s="26">
        <v>16.399999999999999</v>
      </c>
      <c r="G10" s="26">
        <v>4.3</v>
      </c>
      <c r="H10" s="26">
        <v>8.1999999999999993</v>
      </c>
      <c r="I10" s="23">
        <f t="shared" si="0"/>
        <v>83.6</v>
      </c>
    </row>
    <row r="11" spans="1:17" x14ac:dyDescent="0.2">
      <c r="A11" s="57" t="s">
        <v>24</v>
      </c>
      <c r="B11" s="57"/>
      <c r="C11" s="57"/>
      <c r="D11" s="26">
        <v>28.699999999999996</v>
      </c>
      <c r="E11" s="26">
        <v>24</v>
      </c>
      <c r="F11" s="26">
        <v>16.8</v>
      </c>
      <c r="G11" s="26">
        <v>4.2</v>
      </c>
      <c r="H11" s="26">
        <v>8</v>
      </c>
      <c r="I11" s="23">
        <f t="shared" si="0"/>
        <v>81.7</v>
      </c>
    </row>
    <row r="12" spans="1:17" x14ac:dyDescent="0.2">
      <c r="A12" s="57" t="s">
        <v>25</v>
      </c>
      <c r="B12" s="57"/>
      <c r="C12" s="57"/>
      <c r="D12" s="26">
        <v>29.400000000000002</v>
      </c>
      <c r="E12" s="26">
        <v>25.200000000000003</v>
      </c>
      <c r="F12" s="26">
        <v>17.2</v>
      </c>
      <c r="G12" s="26">
        <v>4.0999999999999996</v>
      </c>
      <c r="H12" s="26">
        <v>8</v>
      </c>
      <c r="I12" s="23">
        <f t="shared" si="0"/>
        <v>83.9</v>
      </c>
    </row>
    <row r="13" spans="1:17" x14ac:dyDescent="0.2">
      <c r="A13" s="57" t="s">
        <v>26</v>
      </c>
      <c r="B13" s="57"/>
      <c r="C13" s="57"/>
      <c r="D13" s="26">
        <v>33.6</v>
      </c>
      <c r="E13" s="26">
        <v>27</v>
      </c>
      <c r="F13" s="26">
        <v>17.600000000000001</v>
      </c>
      <c r="G13" s="26">
        <v>4.3</v>
      </c>
      <c r="H13" s="26">
        <v>8.8000000000000007</v>
      </c>
      <c r="I13" s="23">
        <f t="shared" si="0"/>
        <v>91.3</v>
      </c>
    </row>
    <row r="14" spans="1:17" x14ac:dyDescent="0.2">
      <c r="A14" s="57" t="s">
        <v>27</v>
      </c>
      <c r="B14" s="57"/>
      <c r="C14" s="57"/>
      <c r="D14" s="26">
        <v>33.6</v>
      </c>
      <c r="E14" s="26">
        <v>27.599999999999998</v>
      </c>
      <c r="F14" s="26">
        <v>17.600000000000001</v>
      </c>
      <c r="G14" s="26">
        <v>4.4000000000000004</v>
      </c>
      <c r="H14" s="26">
        <v>9</v>
      </c>
      <c r="I14" s="23">
        <f t="shared" si="0"/>
        <v>92.200000000000017</v>
      </c>
    </row>
    <row r="15" spans="1:17" x14ac:dyDescent="0.2">
      <c r="A15" s="57" t="s">
        <v>28</v>
      </c>
      <c r="B15" s="57"/>
      <c r="C15" s="57"/>
      <c r="D15" s="26">
        <v>28</v>
      </c>
      <c r="E15" s="26">
        <v>24</v>
      </c>
      <c r="F15" s="26">
        <v>16</v>
      </c>
      <c r="G15" s="26">
        <v>4</v>
      </c>
      <c r="H15" s="26">
        <v>8.4</v>
      </c>
      <c r="I15" s="23">
        <f t="shared" si="0"/>
        <v>80.400000000000006</v>
      </c>
    </row>
    <row r="16" spans="1:17" x14ac:dyDescent="0.2">
      <c r="A16" s="57" t="s">
        <v>29</v>
      </c>
      <c r="B16" s="57"/>
      <c r="C16" s="57"/>
      <c r="D16" s="26">
        <v>34.300000000000004</v>
      </c>
      <c r="E16" s="26">
        <v>29.400000000000002</v>
      </c>
      <c r="F16" s="26">
        <v>18</v>
      </c>
      <c r="G16" s="26">
        <v>4.8</v>
      </c>
      <c r="H16" s="26">
        <v>9.8000000000000007</v>
      </c>
      <c r="I16" s="23">
        <f t="shared" si="0"/>
        <v>96.3</v>
      </c>
    </row>
  </sheetData>
  <mergeCells count="14">
    <mergeCell ref="A3:C3"/>
    <mergeCell ref="A4:C4"/>
    <mergeCell ref="A5:C5"/>
    <mergeCell ref="A13:C13"/>
    <mergeCell ref="A8:C8"/>
    <mergeCell ref="A9:C9"/>
    <mergeCell ref="A10:C10"/>
    <mergeCell ref="A11:C11"/>
    <mergeCell ref="A12:C12"/>
    <mergeCell ref="A14:C14"/>
    <mergeCell ref="A15:C15"/>
    <mergeCell ref="A16:C16"/>
    <mergeCell ref="A6:C6"/>
    <mergeCell ref="A7:C7"/>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Q16"/>
  <sheetViews>
    <sheetView workbookViewId="0">
      <selection activeCell="D4" sqref="D4:H16"/>
    </sheetView>
  </sheetViews>
  <sheetFormatPr defaultRowHeight="12.75" x14ac:dyDescent="0.2"/>
  <cols>
    <col min="10" max="10" width="9.85546875" bestFit="1" customWidth="1"/>
    <col min="11" max="11" width="14.42578125" bestFit="1" customWidth="1"/>
  </cols>
  <sheetData>
    <row r="1" spans="1:17" ht="15.75" x14ac:dyDescent="0.25">
      <c r="A1" s="4" t="s">
        <v>0</v>
      </c>
      <c r="B1" s="3"/>
      <c r="C1" s="3"/>
      <c r="D1" s="3"/>
      <c r="E1" s="1"/>
      <c r="F1" s="1"/>
      <c r="G1" s="1"/>
      <c r="H1" s="1"/>
      <c r="I1" s="1"/>
    </row>
    <row r="2" spans="1:17" ht="15.75" x14ac:dyDescent="0.25">
      <c r="A2" s="1"/>
    </row>
    <row r="3" spans="1:17" x14ac:dyDescent="0.2">
      <c r="A3" s="58"/>
      <c r="B3" s="58"/>
      <c r="C3" s="58"/>
      <c r="D3" s="15" t="s">
        <v>6</v>
      </c>
      <c r="E3" s="15" t="s">
        <v>7</v>
      </c>
      <c r="F3" s="15" t="s">
        <v>8</v>
      </c>
      <c r="G3" s="15" t="s">
        <v>9</v>
      </c>
      <c r="H3" s="15" t="s">
        <v>10</v>
      </c>
      <c r="I3" s="16" t="s">
        <v>15</v>
      </c>
      <c r="J3" s="2"/>
      <c r="K3" s="2"/>
      <c r="L3" s="2"/>
      <c r="M3" s="2"/>
      <c r="N3" s="2"/>
      <c r="O3" s="2"/>
      <c r="P3" s="2"/>
      <c r="Q3" s="2"/>
    </row>
    <row r="4" spans="1:17" x14ac:dyDescent="0.2">
      <c r="A4" s="59" t="s">
        <v>17</v>
      </c>
      <c r="B4" s="59"/>
      <c r="C4" s="59"/>
      <c r="D4" s="26">
        <v>28.699999999999996</v>
      </c>
      <c r="E4" s="26">
        <v>24</v>
      </c>
      <c r="F4" s="26">
        <v>16</v>
      </c>
      <c r="G4" s="26">
        <v>4.0999999999999996</v>
      </c>
      <c r="H4" s="26">
        <v>7.4</v>
      </c>
      <c r="I4" s="23">
        <f t="shared" ref="I4:I16" si="0">SUM(D4:H4)</f>
        <v>80.199999999999989</v>
      </c>
    </row>
    <row r="5" spans="1:17" x14ac:dyDescent="0.2">
      <c r="A5" s="57" t="s">
        <v>18</v>
      </c>
      <c r="B5" s="57"/>
      <c r="C5" s="57"/>
      <c r="D5" s="26">
        <v>28</v>
      </c>
      <c r="E5" s="26">
        <v>24.599999999999998</v>
      </c>
      <c r="F5" s="26">
        <v>15.6</v>
      </c>
      <c r="G5" s="26">
        <v>4.0999999999999996</v>
      </c>
      <c r="H5" s="26">
        <v>8.8000000000000007</v>
      </c>
      <c r="I5" s="23">
        <f t="shared" si="0"/>
        <v>81.09999999999998</v>
      </c>
    </row>
    <row r="6" spans="1:17" x14ac:dyDescent="0.2">
      <c r="A6" s="57" t="s">
        <v>19</v>
      </c>
      <c r="B6" s="57"/>
      <c r="C6" s="57"/>
      <c r="D6" s="26">
        <v>29.400000000000002</v>
      </c>
      <c r="E6" s="26">
        <v>24</v>
      </c>
      <c r="F6" s="26">
        <v>16.399999999999999</v>
      </c>
      <c r="G6" s="26">
        <v>4</v>
      </c>
      <c r="H6" s="26">
        <v>8</v>
      </c>
      <c r="I6" s="23">
        <f t="shared" si="0"/>
        <v>81.800000000000011</v>
      </c>
    </row>
    <row r="7" spans="1:17" x14ac:dyDescent="0.2">
      <c r="A7" s="57" t="s">
        <v>20</v>
      </c>
      <c r="B7" s="57"/>
      <c r="C7" s="57"/>
      <c r="D7" s="26">
        <v>28</v>
      </c>
      <c r="E7" s="26">
        <v>23.4</v>
      </c>
      <c r="F7" s="26">
        <v>16</v>
      </c>
      <c r="G7" s="26">
        <v>4</v>
      </c>
      <c r="H7" s="26">
        <v>7.6</v>
      </c>
      <c r="I7" s="23">
        <f t="shared" si="0"/>
        <v>79</v>
      </c>
    </row>
    <row r="8" spans="1:17" x14ac:dyDescent="0.2">
      <c r="A8" s="57" t="s">
        <v>21</v>
      </c>
      <c r="B8" s="57"/>
      <c r="C8" s="57"/>
      <c r="D8" s="26">
        <v>28.699999999999996</v>
      </c>
      <c r="E8" s="26">
        <v>24</v>
      </c>
      <c r="F8" s="26">
        <v>16.399999999999999</v>
      </c>
      <c r="G8" s="26">
        <v>3.9</v>
      </c>
      <c r="H8" s="26">
        <v>9</v>
      </c>
      <c r="I8" s="23">
        <f t="shared" si="0"/>
        <v>82</v>
      </c>
    </row>
    <row r="9" spans="1:17" x14ac:dyDescent="0.2">
      <c r="A9" s="57" t="s">
        <v>22</v>
      </c>
      <c r="B9" s="57"/>
      <c r="C9" s="57"/>
      <c r="D9" s="26">
        <v>28</v>
      </c>
      <c r="E9" s="26">
        <v>24</v>
      </c>
      <c r="F9" s="26">
        <v>15.6</v>
      </c>
      <c r="G9" s="26">
        <v>4</v>
      </c>
      <c r="H9" s="26">
        <v>8</v>
      </c>
      <c r="I9" s="23">
        <f t="shared" si="0"/>
        <v>79.599999999999994</v>
      </c>
    </row>
    <row r="10" spans="1:17" x14ac:dyDescent="0.2">
      <c r="A10" s="57" t="s">
        <v>23</v>
      </c>
      <c r="B10" s="57"/>
      <c r="C10" s="57"/>
      <c r="D10" s="26">
        <v>27.3</v>
      </c>
      <c r="E10" s="26">
        <v>24.599999999999998</v>
      </c>
      <c r="F10" s="26">
        <v>15.6</v>
      </c>
      <c r="G10" s="26">
        <v>4</v>
      </c>
      <c r="H10" s="26">
        <v>6</v>
      </c>
      <c r="I10" s="23">
        <f t="shared" si="0"/>
        <v>77.5</v>
      </c>
    </row>
    <row r="11" spans="1:17" x14ac:dyDescent="0.2">
      <c r="A11" s="57" t="s">
        <v>24</v>
      </c>
      <c r="B11" s="57"/>
      <c r="C11" s="57"/>
      <c r="D11" s="26">
        <v>28</v>
      </c>
      <c r="E11" s="26">
        <v>25.200000000000003</v>
      </c>
      <c r="F11" s="26">
        <v>15.2</v>
      </c>
      <c r="G11" s="26">
        <v>4.0999999999999996</v>
      </c>
      <c r="H11" s="26">
        <v>9</v>
      </c>
      <c r="I11" s="23">
        <f t="shared" si="0"/>
        <v>81.5</v>
      </c>
    </row>
    <row r="12" spans="1:17" x14ac:dyDescent="0.2">
      <c r="A12" s="57" t="s">
        <v>25</v>
      </c>
      <c r="B12" s="57"/>
      <c r="C12" s="57"/>
      <c r="D12" s="26">
        <v>28.699999999999996</v>
      </c>
      <c r="E12" s="26">
        <v>25.799999999999997</v>
      </c>
      <c r="F12" s="26">
        <v>16</v>
      </c>
      <c r="G12" s="26">
        <v>4</v>
      </c>
      <c r="H12" s="26">
        <v>7.8</v>
      </c>
      <c r="I12" s="23">
        <f t="shared" si="0"/>
        <v>82.3</v>
      </c>
    </row>
    <row r="13" spans="1:17" x14ac:dyDescent="0.2">
      <c r="A13" s="57" t="s">
        <v>26</v>
      </c>
      <c r="B13" s="57"/>
      <c r="C13" s="57"/>
      <c r="D13" s="26">
        <v>33.6</v>
      </c>
      <c r="E13" s="26">
        <v>28.200000000000003</v>
      </c>
      <c r="F13" s="26">
        <v>18</v>
      </c>
      <c r="G13" s="26">
        <v>4.8</v>
      </c>
      <c r="H13" s="26">
        <v>9.4</v>
      </c>
      <c r="I13" s="23">
        <f t="shared" si="0"/>
        <v>94.000000000000014</v>
      </c>
    </row>
    <row r="14" spans="1:17" x14ac:dyDescent="0.2">
      <c r="A14" s="57" t="s">
        <v>27</v>
      </c>
      <c r="B14" s="57"/>
      <c r="C14" s="57"/>
      <c r="D14" s="26">
        <v>28</v>
      </c>
      <c r="E14" s="26">
        <v>26.400000000000002</v>
      </c>
      <c r="F14" s="26">
        <v>16</v>
      </c>
      <c r="G14" s="26">
        <v>4.2</v>
      </c>
      <c r="H14" s="26">
        <v>7</v>
      </c>
      <c r="I14" s="23">
        <f t="shared" si="0"/>
        <v>81.600000000000009</v>
      </c>
    </row>
    <row r="15" spans="1:17" x14ac:dyDescent="0.2">
      <c r="A15" s="57" t="s">
        <v>28</v>
      </c>
      <c r="B15" s="57"/>
      <c r="C15" s="57"/>
      <c r="D15" s="26">
        <v>29.400000000000002</v>
      </c>
      <c r="E15" s="26">
        <v>26.400000000000002</v>
      </c>
      <c r="F15" s="26">
        <v>15.6</v>
      </c>
      <c r="G15" s="26">
        <v>4.0999999999999996</v>
      </c>
      <c r="H15" s="26">
        <v>7.8</v>
      </c>
      <c r="I15" s="23">
        <f t="shared" si="0"/>
        <v>83.3</v>
      </c>
    </row>
    <row r="16" spans="1:17" x14ac:dyDescent="0.2">
      <c r="A16" s="57" t="s">
        <v>29</v>
      </c>
      <c r="B16" s="57"/>
      <c r="C16" s="57"/>
      <c r="D16" s="26">
        <v>32.9</v>
      </c>
      <c r="E16" s="26">
        <v>28.799999999999997</v>
      </c>
      <c r="F16" s="26">
        <v>18.399999999999999</v>
      </c>
      <c r="G16" s="26">
        <v>4.8</v>
      </c>
      <c r="H16" s="26">
        <v>8.8000000000000007</v>
      </c>
      <c r="I16" s="23">
        <f t="shared" si="0"/>
        <v>93.699999999999989</v>
      </c>
    </row>
  </sheetData>
  <mergeCells count="14">
    <mergeCell ref="A3:C3"/>
    <mergeCell ref="A4:C4"/>
    <mergeCell ref="A5:C5"/>
    <mergeCell ref="A13:C13"/>
    <mergeCell ref="A8:C8"/>
    <mergeCell ref="A9:C9"/>
    <mergeCell ref="A10:C10"/>
    <mergeCell ref="A11:C11"/>
    <mergeCell ref="A12:C12"/>
    <mergeCell ref="A14:C14"/>
    <mergeCell ref="A15:C15"/>
    <mergeCell ref="A16:C16"/>
    <mergeCell ref="A6:C6"/>
    <mergeCell ref="A7:C7"/>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Q16"/>
  <sheetViews>
    <sheetView workbookViewId="0">
      <selection activeCell="E47" sqref="E47"/>
    </sheetView>
  </sheetViews>
  <sheetFormatPr defaultRowHeight="12.75" x14ac:dyDescent="0.2"/>
  <cols>
    <col min="10" max="10" width="9.85546875" bestFit="1" customWidth="1"/>
    <col min="11" max="11" width="14.42578125" bestFit="1" customWidth="1"/>
  </cols>
  <sheetData>
    <row r="1" spans="1:17" ht="15.75" x14ac:dyDescent="0.25">
      <c r="A1" s="4" t="s">
        <v>0</v>
      </c>
      <c r="B1" s="3"/>
      <c r="C1" s="3"/>
      <c r="D1" s="3"/>
      <c r="E1" s="1"/>
      <c r="F1" s="1"/>
      <c r="G1" s="1"/>
      <c r="H1" s="1"/>
      <c r="I1" s="1"/>
    </row>
    <row r="2" spans="1:17" ht="15.75" x14ac:dyDescent="0.25">
      <c r="A2" s="1"/>
    </row>
    <row r="3" spans="1:17" x14ac:dyDescent="0.2">
      <c r="A3" s="58"/>
      <c r="B3" s="58"/>
      <c r="C3" s="58"/>
      <c r="D3" s="15" t="s">
        <v>6</v>
      </c>
      <c r="E3" s="15" t="s">
        <v>7</v>
      </c>
      <c r="F3" s="15" t="s">
        <v>8</v>
      </c>
      <c r="G3" s="15" t="s">
        <v>9</v>
      </c>
      <c r="H3" s="15" t="s">
        <v>10</v>
      </c>
      <c r="I3" s="16" t="s">
        <v>15</v>
      </c>
      <c r="J3" s="2"/>
      <c r="K3" s="2"/>
      <c r="L3" s="2"/>
      <c r="M3" s="2"/>
      <c r="N3" s="2"/>
      <c r="O3" s="2"/>
      <c r="P3" s="2"/>
      <c r="Q3" s="2"/>
    </row>
    <row r="4" spans="1:17" x14ac:dyDescent="0.2">
      <c r="A4" s="59" t="s">
        <v>17</v>
      </c>
      <c r="B4" s="59"/>
      <c r="C4" s="59"/>
      <c r="D4" s="26">
        <v>28</v>
      </c>
      <c r="E4" s="26">
        <v>24.599999999999998</v>
      </c>
      <c r="F4" s="26">
        <v>15.6</v>
      </c>
      <c r="G4" s="26">
        <v>3.9</v>
      </c>
      <c r="H4" s="26">
        <v>8</v>
      </c>
      <c r="I4" s="23">
        <f t="shared" ref="I4:I16" si="0">SUM(D4:H4)</f>
        <v>80.099999999999994</v>
      </c>
    </row>
    <row r="5" spans="1:17" x14ac:dyDescent="0.2">
      <c r="A5" s="57" t="s">
        <v>18</v>
      </c>
      <c r="B5" s="57"/>
      <c r="C5" s="57"/>
      <c r="D5" s="26">
        <v>27.3</v>
      </c>
      <c r="E5" s="26">
        <v>24</v>
      </c>
      <c r="F5" s="26">
        <v>16</v>
      </c>
      <c r="G5" s="26">
        <v>4.0999999999999996</v>
      </c>
      <c r="H5" s="26">
        <v>7.6</v>
      </c>
      <c r="I5" s="23">
        <f t="shared" si="0"/>
        <v>78.999999999999986</v>
      </c>
    </row>
    <row r="6" spans="1:17" x14ac:dyDescent="0.2">
      <c r="A6" s="57" t="s">
        <v>19</v>
      </c>
      <c r="B6" s="57"/>
      <c r="C6" s="57"/>
      <c r="D6" s="26">
        <v>24.5</v>
      </c>
      <c r="E6" s="26">
        <v>19.200000000000003</v>
      </c>
      <c r="F6" s="26">
        <v>14.8</v>
      </c>
      <c r="G6" s="26">
        <v>3.8</v>
      </c>
      <c r="H6" s="26">
        <v>7.8</v>
      </c>
      <c r="I6" s="23">
        <f t="shared" si="0"/>
        <v>70.099999999999994</v>
      </c>
    </row>
    <row r="7" spans="1:17" x14ac:dyDescent="0.2">
      <c r="A7" s="57" t="s">
        <v>20</v>
      </c>
      <c r="B7" s="57"/>
      <c r="C7" s="57"/>
      <c r="D7" s="26">
        <v>28</v>
      </c>
      <c r="E7" s="26">
        <v>24</v>
      </c>
      <c r="F7" s="26">
        <v>15.6</v>
      </c>
      <c r="G7" s="26">
        <v>3.8</v>
      </c>
      <c r="H7" s="26">
        <v>8</v>
      </c>
      <c r="I7" s="23">
        <f t="shared" si="0"/>
        <v>79.399999999999991</v>
      </c>
    </row>
    <row r="8" spans="1:17" x14ac:dyDescent="0.2">
      <c r="A8" s="57" t="s">
        <v>21</v>
      </c>
      <c r="B8" s="57"/>
      <c r="C8" s="57"/>
      <c r="D8" s="26">
        <v>27.3</v>
      </c>
      <c r="E8" s="26">
        <v>22.799999999999997</v>
      </c>
      <c r="F8" s="26">
        <v>14.8</v>
      </c>
      <c r="G8" s="26">
        <v>3.8</v>
      </c>
      <c r="H8" s="26">
        <v>8</v>
      </c>
      <c r="I8" s="23">
        <f t="shared" si="0"/>
        <v>76.699999999999989</v>
      </c>
    </row>
    <row r="9" spans="1:17" x14ac:dyDescent="0.2">
      <c r="A9" s="57" t="s">
        <v>22</v>
      </c>
      <c r="B9" s="57"/>
      <c r="C9" s="57"/>
      <c r="D9" s="26">
        <v>25.900000000000002</v>
      </c>
      <c r="E9" s="26">
        <v>22.799999999999997</v>
      </c>
      <c r="F9" s="26">
        <v>13.2</v>
      </c>
      <c r="G9" s="26">
        <v>3.4</v>
      </c>
      <c r="H9" s="26">
        <v>7.2</v>
      </c>
      <c r="I9" s="23">
        <f t="shared" si="0"/>
        <v>72.500000000000014</v>
      </c>
    </row>
    <row r="10" spans="1:17" x14ac:dyDescent="0.2">
      <c r="A10" s="57" t="s">
        <v>23</v>
      </c>
      <c r="B10" s="57"/>
      <c r="C10" s="57"/>
      <c r="D10" s="26">
        <v>28</v>
      </c>
      <c r="E10" s="26">
        <v>24</v>
      </c>
      <c r="F10" s="26">
        <v>15.6</v>
      </c>
      <c r="G10" s="26">
        <v>3.9</v>
      </c>
      <c r="H10" s="26">
        <v>6.4</v>
      </c>
      <c r="I10" s="23">
        <f t="shared" si="0"/>
        <v>77.900000000000006</v>
      </c>
    </row>
    <row r="11" spans="1:17" x14ac:dyDescent="0.2">
      <c r="A11" s="57" t="s">
        <v>24</v>
      </c>
      <c r="B11" s="57"/>
      <c r="C11" s="57"/>
      <c r="D11" s="26">
        <v>23.8</v>
      </c>
      <c r="E11" s="26">
        <v>22.200000000000003</v>
      </c>
      <c r="F11" s="26">
        <v>14.4</v>
      </c>
      <c r="G11" s="26">
        <v>3.8</v>
      </c>
      <c r="H11" s="26">
        <v>6.8</v>
      </c>
      <c r="I11" s="23">
        <f t="shared" si="0"/>
        <v>71</v>
      </c>
    </row>
    <row r="12" spans="1:17" x14ac:dyDescent="0.2">
      <c r="A12" s="57" t="s">
        <v>25</v>
      </c>
      <c r="B12" s="57"/>
      <c r="C12" s="57"/>
      <c r="D12" s="26">
        <v>26.599999999999998</v>
      </c>
      <c r="E12" s="26">
        <v>23.4</v>
      </c>
      <c r="F12" s="26">
        <v>14.8</v>
      </c>
      <c r="G12" s="26">
        <v>3.8</v>
      </c>
      <c r="H12" s="26">
        <v>8</v>
      </c>
      <c r="I12" s="23">
        <f t="shared" si="0"/>
        <v>76.599999999999994</v>
      </c>
    </row>
    <row r="13" spans="1:17" x14ac:dyDescent="0.2">
      <c r="A13" s="57" t="s">
        <v>26</v>
      </c>
      <c r="B13" s="57"/>
      <c r="C13" s="57"/>
      <c r="D13" s="26">
        <v>28</v>
      </c>
      <c r="E13" s="26">
        <v>24.599999999999998</v>
      </c>
      <c r="F13" s="26">
        <v>15.6</v>
      </c>
      <c r="G13" s="26">
        <v>4</v>
      </c>
      <c r="H13" s="26">
        <v>8</v>
      </c>
      <c r="I13" s="23">
        <f t="shared" si="0"/>
        <v>80.199999999999989</v>
      </c>
    </row>
    <row r="14" spans="1:17" x14ac:dyDescent="0.2">
      <c r="A14" s="57" t="s">
        <v>27</v>
      </c>
      <c r="B14" s="57"/>
      <c r="C14" s="57"/>
      <c r="D14" s="26">
        <v>27.3</v>
      </c>
      <c r="E14" s="26">
        <v>22.200000000000003</v>
      </c>
      <c r="F14" s="26">
        <v>13.6</v>
      </c>
      <c r="G14" s="26">
        <v>3.5</v>
      </c>
      <c r="H14" s="26">
        <v>7.8</v>
      </c>
      <c r="I14" s="23">
        <f t="shared" si="0"/>
        <v>74.399999999999991</v>
      </c>
    </row>
    <row r="15" spans="1:17" x14ac:dyDescent="0.2">
      <c r="A15" s="57" t="s">
        <v>28</v>
      </c>
      <c r="B15" s="57"/>
      <c r="C15" s="57"/>
      <c r="D15" s="26">
        <v>28</v>
      </c>
      <c r="E15" s="26">
        <v>24.599999999999998</v>
      </c>
      <c r="F15" s="26">
        <v>16.399999999999999</v>
      </c>
      <c r="G15" s="26">
        <v>3.9</v>
      </c>
      <c r="H15" s="26">
        <v>7.4</v>
      </c>
      <c r="I15" s="23">
        <f t="shared" si="0"/>
        <v>80.300000000000011</v>
      </c>
    </row>
    <row r="16" spans="1:17" x14ac:dyDescent="0.2">
      <c r="A16" s="57" t="s">
        <v>29</v>
      </c>
      <c r="B16" s="57"/>
      <c r="C16" s="57"/>
      <c r="D16" s="26">
        <v>33.6</v>
      </c>
      <c r="E16" s="26">
        <v>28.200000000000003</v>
      </c>
      <c r="F16" s="26">
        <v>17.2</v>
      </c>
      <c r="G16" s="26">
        <v>4.8</v>
      </c>
      <c r="H16" s="26">
        <v>8</v>
      </c>
      <c r="I16" s="23">
        <f t="shared" si="0"/>
        <v>91.8</v>
      </c>
    </row>
  </sheetData>
  <mergeCells count="14">
    <mergeCell ref="A14:C14"/>
    <mergeCell ref="A15:C15"/>
    <mergeCell ref="A16:C16"/>
    <mergeCell ref="A7:C7"/>
    <mergeCell ref="A3:C3"/>
    <mergeCell ref="A4:C4"/>
    <mergeCell ref="A5:C5"/>
    <mergeCell ref="A6:C6"/>
    <mergeCell ref="A13:C13"/>
    <mergeCell ref="A8:C8"/>
    <mergeCell ref="A9:C9"/>
    <mergeCell ref="A10:C10"/>
    <mergeCell ref="A11:C11"/>
    <mergeCell ref="A12:C12"/>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N24"/>
  <sheetViews>
    <sheetView tabSelected="1" workbookViewId="0">
      <selection activeCell="P6" sqref="P6"/>
    </sheetView>
  </sheetViews>
  <sheetFormatPr defaultColWidth="9.140625" defaultRowHeight="15" x14ac:dyDescent="0.2"/>
  <cols>
    <col min="1" max="1" width="33" style="7" customWidth="1"/>
    <col min="2" max="6" width="7" style="7" bestFit="1" customWidth="1"/>
    <col min="7" max="7" width="8.28515625" style="7" customWidth="1"/>
    <col min="8" max="11" width="4.140625" style="7" bestFit="1" customWidth="1"/>
    <col min="12" max="12" width="4.140625" style="7" customWidth="1"/>
    <col min="13" max="13" width="7.140625" style="7" bestFit="1" customWidth="1"/>
    <col min="14" max="16384" width="9.140625" style="7"/>
  </cols>
  <sheetData>
    <row r="1" spans="1:14" ht="15.75" x14ac:dyDescent="0.25">
      <c r="A1" s="5" t="s">
        <v>30</v>
      </c>
      <c r="B1" s="6"/>
      <c r="C1" s="5"/>
      <c r="D1" s="5"/>
      <c r="E1" s="5"/>
      <c r="F1" s="5"/>
    </row>
    <row r="2" spans="1:14" ht="6" customHeight="1" x14ac:dyDescent="0.25">
      <c r="A2" s="5"/>
      <c r="B2" s="6"/>
      <c r="C2" s="5"/>
      <c r="D2" s="5"/>
      <c r="E2" s="5"/>
      <c r="F2" s="5"/>
    </row>
    <row r="3" spans="1:14" ht="15.75" x14ac:dyDescent="0.25">
      <c r="A3" s="60" t="s">
        <v>16</v>
      </c>
      <c r="B3" s="60"/>
      <c r="C3" s="60"/>
      <c r="D3" s="60"/>
      <c r="E3" s="60"/>
      <c r="F3" s="60"/>
    </row>
    <row r="4" spans="1:14" x14ac:dyDescent="0.2">
      <c r="A4" s="6"/>
      <c r="B4" s="6"/>
      <c r="C4" s="6"/>
      <c r="D4" s="6"/>
      <c r="E4" s="6"/>
      <c r="F4" s="6"/>
    </row>
    <row r="5" spans="1:14" ht="15.75" x14ac:dyDescent="0.25">
      <c r="F5" s="19"/>
      <c r="G5" s="18"/>
      <c r="H5" s="8"/>
      <c r="M5" s="61" t="s">
        <v>13</v>
      </c>
      <c r="N5" s="61"/>
    </row>
    <row r="6" spans="1:14" s="11" customFormat="1" ht="135" customHeight="1" x14ac:dyDescent="0.2">
      <c r="A6" s="9"/>
      <c r="B6" s="10" t="s">
        <v>1</v>
      </c>
      <c r="C6" s="10" t="s">
        <v>2</v>
      </c>
      <c r="D6" s="10" t="s">
        <v>3</v>
      </c>
      <c r="E6" s="10" t="s">
        <v>4</v>
      </c>
      <c r="F6" s="10" t="s">
        <v>5</v>
      </c>
      <c r="G6" s="7"/>
      <c r="H6" s="10" t="str">
        <f>B6</f>
        <v>Evaluator 1</v>
      </c>
      <c r="I6" s="10" t="str">
        <f>C6</f>
        <v>Evaluator 2</v>
      </c>
      <c r="J6" s="10" t="str">
        <f>D6</f>
        <v>Evaluator 3</v>
      </c>
      <c r="K6" s="10" t="str">
        <f>E6</f>
        <v>Evaluator 4</v>
      </c>
      <c r="L6" s="10" t="str">
        <f>F6</f>
        <v>Evaluator 5</v>
      </c>
      <c r="M6" s="21" t="s">
        <v>14</v>
      </c>
      <c r="N6" s="17" t="s">
        <v>12</v>
      </c>
    </row>
    <row r="7" spans="1:14" s="29" customFormat="1" ht="16.5" customHeight="1" x14ac:dyDescent="0.2">
      <c r="A7" s="31" t="str">
        <f>'1'!A4:C4</f>
        <v>AEC</v>
      </c>
      <c r="B7" s="28">
        <f>'1'!I4</f>
        <v>74.7</v>
      </c>
      <c r="C7" s="28">
        <f>'2'!I4</f>
        <v>63.5</v>
      </c>
      <c r="D7" s="28">
        <f>'3'!I4</f>
        <v>84</v>
      </c>
      <c r="E7" s="28">
        <f>'4'!I4</f>
        <v>80.199999999999989</v>
      </c>
      <c r="F7" s="28">
        <f>'5'!I4</f>
        <v>80.099999999999994</v>
      </c>
      <c r="G7" s="27"/>
      <c r="H7" s="32">
        <f>RANK(B7,$B$7:$B$19,0)</f>
        <v>5</v>
      </c>
      <c r="I7" s="32">
        <f>RANK(C7,$C$7:$C$19,0)</f>
        <v>2</v>
      </c>
      <c r="J7" s="32">
        <f>RANK(D7,$D$7:$D$19,0)</f>
        <v>7</v>
      </c>
      <c r="K7" s="32">
        <f>RANK(E7,$E$7:$E$19,0)</f>
        <v>10</v>
      </c>
      <c r="L7" s="32">
        <f>RANK(F7,$F$7:$F$19,0)</f>
        <v>4</v>
      </c>
      <c r="M7" s="30">
        <f t="shared" ref="M7:M19" si="0">AVERAGE(H7:L7)</f>
        <v>5.6</v>
      </c>
      <c r="N7" s="30">
        <f>RANK(M7,$M$7:$M$19,1)</f>
        <v>3</v>
      </c>
    </row>
    <row r="8" spans="1:14" ht="16.5" customHeight="1" x14ac:dyDescent="0.2">
      <c r="A8" s="13" t="str">
        <f>'1'!A5:C5</f>
        <v>AGG</v>
      </c>
      <c r="B8" s="24">
        <f>'1'!I5</f>
        <v>68</v>
      </c>
      <c r="C8" s="24">
        <f>'2'!I5</f>
        <v>60</v>
      </c>
      <c r="D8" s="24">
        <f>'3'!I5</f>
        <v>83.3</v>
      </c>
      <c r="E8" s="24">
        <f>'4'!I5</f>
        <v>81.09999999999998</v>
      </c>
      <c r="F8" s="24">
        <f>'5'!I5</f>
        <v>78.999999999999986</v>
      </c>
      <c r="G8" s="20"/>
      <c r="H8" s="12">
        <f>RANK(B8,$B$7:$B$19,0)</f>
        <v>11</v>
      </c>
      <c r="I8" s="12">
        <f>RANK(C8,$C$7:$C$19,0)</f>
        <v>5</v>
      </c>
      <c r="J8" s="12">
        <f>RANK(D8,$D$7:$D$19,0)</f>
        <v>10</v>
      </c>
      <c r="K8" s="12">
        <f>RANK(E8,$E$7:$E$19,0)</f>
        <v>9</v>
      </c>
      <c r="L8" s="12">
        <f>RANK(F8,$F$7:$F$19,0)</f>
        <v>6</v>
      </c>
      <c r="M8" s="22">
        <f t="shared" si="0"/>
        <v>8.1999999999999993</v>
      </c>
      <c r="N8" s="22">
        <f t="shared" ref="N8:N19" si="1">RANK(M8,$M$7:$M$19,1)</f>
        <v>10</v>
      </c>
    </row>
    <row r="9" spans="1:14" ht="16.5" customHeight="1" x14ac:dyDescent="0.2">
      <c r="A9" s="13" t="str">
        <f>'1'!A6:C6</f>
        <v>Alpha Testing</v>
      </c>
      <c r="B9" s="24">
        <f>'1'!I6</f>
        <v>68.900000000000006</v>
      </c>
      <c r="C9" s="24">
        <f>'2'!I6</f>
        <v>60</v>
      </c>
      <c r="D9" s="24">
        <f>'3'!I6</f>
        <v>89.1</v>
      </c>
      <c r="E9" s="24">
        <f>'4'!I6</f>
        <v>81.800000000000011</v>
      </c>
      <c r="F9" s="24">
        <f>'5'!I6</f>
        <v>70.099999999999994</v>
      </c>
      <c r="G9" s="20"/>
      <c r="H9" s="12">
        <f>RANK(B9,$B$7:$B$19,0)</f>
        <v>10</v>
      </c>
      <c r="I9" s="12">
        <f>RANK(C9,$C$7:$C$19,0)</f>
        <v>5</v>
      </c>
      <c r="J9" s="12">
        <f>RANK(D9,$D$7:$D$19,0)</f>
        <v>4</v>
      </c>
      <c r="K9" s="12">
        <f>RANK(E9,$E$7:$E$19,0)</f>
        <v>6</v>
      </c>
      <c r="L9" s="12">
        <f>RANK(F9,$F$7:$F$19,0)</f>
        <v>13</v>
      </c>
      <c r="M9" s="22">
        <f t="shared" si="0"/>
        <v>7.6</v>
      </c>
      <c r="N9" s="22">
        <f t="shared" si="1"/>
        <v>7</v>
      </c>
    </row>
    <row r="10" spans="1:14" x14ac:dyDescent="0.2">
      <c r="A10" s="13" t="str">
        <f>'1'!A7:C7</f>
        <v>CMT</v>
      </c>
      <c r="B10" s="24">
        <f>'1'!I7</f>
        <v>75.2</v>
      </c>
      <c r="C10" s="24">
        <f>'2'!I7</f>
        <v>57</v>
      </c>
      <c r="D10" s="24">
        <f>'3'!I7</f>
        <v>85.399999999999991</v>
      </c>
      <c r="E10" s="24">
        <f>'4'!I7</f>
        <v>79</v>
      </c>
      <c r="F10" s="24">
        <f>'5'!I7</f>
        <v>79.399999999999991</v>
      </c>
      <c r="G10" s="20"/>
      <c r="H10" s="12">
        <f>RANK(B10,$B$7:$B$19,0)</f>
        <v>4</v>
      </c>
      <c r="I10" s="12">
        <f>RANK(C10,$C$7:$C$19,0)</f>
        <v>10</v>
      </c>
      <c r="J10" s="12">
        <f>RANK(D10,$D$7:$D$19,0)</f>
        <v>5</v>
      </c>
      <c r="K10" s="12">
        <f>RANK(E10,$E$7:$E$19,0)</f>
        <v>12</v>
      </c>
      <c r="L10" s="12">
        <f>RANK(F10,$F$7:$F$19,0)</f>
        <v>5</v>
      </c>
      <c r="M10" s="22">
        <f t="shared" si="0"/>
        <v>7.2</v>
      </c>
      <c r="N10" s="22">
        <f t="shared" si="1"/>
        <v>6</v>
      </c>
    </row>
    <row r="11" spans="1:14" x14ac:dyDescent="0.2">
      <c r="A11" s="13" t="str">
        <f>'1'!A8:C8</f>
        <v>Earth Engineering</v>
      </c>
      <c r="B11" s="24">
        <f>'1'!I8</f>
        <v>65.2</v>
      </c>
      <c r="C11" s="24">
        <f>'2'!I8</f>
        <v>62</v>
      </c>
      <c r="D11" s="24">
        <f>'3'!I8</f>
        <v>84.800000000000011</v>
      </c>
      <c r="E11" s="24">
        <f>'4'!I8</f>
        <v>82</v>
      </c>
      <c r="F11" s="24">
        <f>'5'!I8</f>
        <v>76.699999999999989</v>
      </c>
      <c r="G11" s="20"/>
      <c r="H11" s="12">
        <f>RANK(B11,$B$7:$B$19,0)</f>
        <v>13</v>
      </c>
      <c r="I11" s="12">
        <f>RANK(C11,$C$7:$C$19,0)</f>
        <v>3</v>
      </c>
      <c r="J11" s="12">
        <f>RANK(D11,$D$7:$D$19,0)</f>
        <v>6</v>
      </c>
      <c r="K11" s="12">
        <f>RANK(E11,$E$7:$E$19,0)</f>
        <v>5</v>
      </c>
      <c r="L11" s="12">
        <f>RANK(F11,$F$7:$F$19,0)</f>
        <v>8</v>
      </c>
      <c r="M11" s="22">
        <f t="shared" si="0"/>
        <v>7</v>
      </c>
      <c r="N11" s="22">
        <f t="shared" si="1"/>
        <v>5</v>
      </c>
    </row>
    <row r="12" spans="1:14" x14ac:dyDescent="0.2">
      <c r="A12" s="13" t="str">
        <f>'1'!A9:C9</f>
        <v>ECS</v>
      </c>
      <c r="B12" s="24">
        <f>'1'!I9</f>
        <v>71.199999999999989</v>
      </c>
      <c r="C12" s="24">
        <f>'2'!I9</f>
        <v>60</v>
      </c>
      <c r="D12" s="24">
        <f>'3'!I9</f>
        <v>81.600000000000009</v>
      </c>
      <c r="E12" s="24">
        <f>'4'!I9</f>
        <v>79.599999999999994</v>
      </c>
      <c r="F12" s="24">
        <f>'5'!I9</f>
        <v>72.500000000000014</v>
      </c>
      <c r="G12" s="20"/>
      <c r="H12" s="12">
        <f>RANK(B12,$B$7:$B$19,0)</f>
        <v>7</v>
      </c>
      <c r="I12" s="12">
        <f>RANK(C12,$C$7:$C$19,0)</f>
        <v>5</v>
      </c>
      <c r="J12" s="12">
        <f>RANK(D12,$D$7:$D$19,0)</f>
        <v>12</v>
      </c>
      <c r="K12" s="12">
        <f>RANK(E12,$E$7:$E$19,0)</f>
        <v>11</v>
      </c>
      <c r="L12" s="12">
        <f>RANK(F12,$F$7:$F$19,0)</f>
        <v>11</v>
      </c>
      <c r="M12" s="22">
        <f t="shared" si="0"/>
        <v>9.1999999999999993</v>
      </c>
      <c r="N12" s="22">
        <f t="shared" si="1"/>
        <v>13</v>
      </c>
    </row>
    <row r="13" spans="1:14" x14ac:dyDescent="0.2">
      <c r="A13" s="13" t="str">
        <f>'1'!A10:C10</f>
        <v>GeoTech</v>
      </c>
      <c r="B13" s="24">
        <f>'1'!I10</f>
        <v>65.7</v>
      </c>
      <c r="C13" s="24">
        <f>'2'!I10</f>
        <v>61</v>
      </c>
      <c r="D13" s="24">
        <f>'3'!I10</f>
        <v>83.6</v>
      </c>
      <c r="E13" s="24">
        <f>'4'!I10</f>
        <v>77.5</v>
      </c>
      <c r="F13" s="24">
        <f>'5'!I10</f>
        <v>77.900000000000006</v>
      </c>
      <c r="G13" s="20"/>
      <c r="H13" s="12">
        <f>RANK(B13,$B$7:$B$19,0)</f>
        <v>12</v>
      </c>
      <c r="I13" s="12">
        <f>RANK(C13,$C$7:$C$19,0)</f>
        <v>4</v>
      </c>
      <c r="J13" s="12">
        <f>RANK(D13,$D$7:$D$19,0)</f>
        <v>9</v>
      </c>
      <c r="K13" s="12">
        <f>RANK(E13,$E$7:$E$19,0)</f>
        <v>13</v>
      </c>
      <c r="L13" s="12">
        <f>RANK(F13,$F$7:$F$19,0)</f>
        <v>7</v>
      </c>
      <c r="M13" s="22">
        <f t="shared" si="0"/>
        <v>9</v>
      </c>
      <c r="N13" s="22">
        <f t="shared" si="1"/>
        <v>12</v>
      </c>
    </row>
    <row r="14" spans="1:14" x14ac:dyDescent="0.2">
      <c r="A14" s="13" t="str">
        <f>'1'!A11:C11</f>
        <v>HVJ</v>
      </c>
      <c r="B14" s="24">
        <f>'1'!I11</f>
        <v>71.899999999999991</v>
      </c>
      <c r="C14" s="24">
        <f>'2'!I11</f>
        <v>60</v>
      </c>
      <c r="D14" s="24">
        <f>'3'!I11</f>
        <v>81.7</v>
      </c>
      <c r="E14" s="24">
        <f>'4'!I11</f>
        <v>81.5</v>
      </c>
      <c r="F14" s="24">
        <f>'5'!I11</f>
        <v>71</v>
      </c>
      <c r="G14" s="20"/>
      <c r="H14" s="12">
        <f>RANK(B14,$B$7:$B$19,0)</f>
        <v>6</v>
      </c>
      <c r="I14" s="12">
        <f>RANK(C14,$C$7:$C$19,0)</f>
        <v>5</v>
      </c>
      <c r="J14" s="12">
        <f>RANK(D14,$D$7:$D$19,0)</f>
        <v>11</v>
      </c>
      <c r="K14" s="12">
        <f>RANK(E14,$E$7:$E$19,0)</f>
        <v>8</v>
      </c>
      <c r="L14" s="12">
        <f>RANK(F14,$F$7:$F$19,0)</f>
        <v>12</v>
      </c>
      <c r="M14" s="22">
        <f t="shared" si="0"/>
        <v>8.4</v>
      </c>
      <c r="N14" s="22">
        <f t="shared" si="1"/>
        <v>11</v>
      </c>
    </row>
    <row r="15" spans="1:14" x14ac:dyDescent="0.2">
      <c r="A15" s="13" t="str">
        <f>'1'!A12:C12</f>
        <v>Ninyo Moore</v>
      </c>
      <c r="B15" s="24">
        <f>'1'!I12</f>
        <v>70.599999999999994</v>
      </c>
      <c r="C15" s="24">
        <f>'2'!I12</f>
        <v>57</v>
      </c>
      <c r="D15" s="24">
        <f>'3'!I12</f>
        <v>83.9</v>
      </c>
      <c r="E15" s="24">
        <f>'4'!I12</f>
        <v>82.3</v>
      </c>
      <c r="F15" s="24">
        <f>'5'!I12</f>
        <v>76.599999999999994</v>
      </c>
      <c r="G15" s="20"/>
      <c r="H15" s="12">
        <f>RANK(B15,$B$7:$B$19,0)</f>
        <v>8</v>
      </c>
      <c r="I15" s="12">
        <f>RANK(C15,$C$7:$C$19,0)</f>
        <v>10</v>
      </c>
      <c r="J15" s="12">
        <f>RANK(D15,$D$7:$D$19,0)</f>
        <v>8</v>
      </c>
      <c r="K15" s="12">
        <f>RANK(E15,$E$7:$E$19,0)</f>
        <v>4</v>
      </c>
      <c r="L15" s="12">
        <f>RANK(F15,$F$7:$F$19,0)</f>
        <v>9</v>
      </c>
      <c r="M15" s="22">
        <f t="shared" si="0"/>
        <v>7.8</v>
      </c>
      <c r="N15" s="22">
        <f t="shared" si="1"/>
        <v>8</v>
      </c>
    </row>
    <row r="16" spans="1:14" s="29" customFormat="1" x14ac:dyDescent="0.2">
      <c r="A16" s="31" t="str">
        <f>'1'!A13:C13</f>
        <v>PSI</v>
      </c>
      <c r="B16" s="28">
        <f>'1'!I13</f>
        <v>77.2</v>
      </c>
      <c r="C16" s="28">
        <f>'2'!I13</f>
        <v>60</v>
      </c>
      <c r="D16" s="28">
        <f>'3'!I13</f>
        <v>91.3</v>
      </c>
      <c r="E16" s="28">
        <f>'4'!I13</f>
        <v>94.000000000000014</v>
      </c>
      <c r="F16" s="28">
        <f>'5'!I13</f>
        <v>80.199999999999989</v>
      </c>
      <c r="G16" s="27"/>
      <c r="H16" s="32">
        <f>RANK(B16,$B$7:$B$19,0)</f>
        <v>3</v>
      </c>
      <c r="I16" s="32">
        <f>RANK(C16,$C$7:$C$19,0)</f>
        <v>5</v>
      </c>
      <c r="J16" s="32">
        <f>RANK(D16,$D$7:$D$19,0)</f>
        <v>3</v>
      </c>
      <c r="K16" s="32">
        <f>RANK(E16,$E$7:$E$19,0)</f>
        <v>1</v>
      </c>
      <c r="L16" s="32">
        <f>RANK(F16,$F$7:$F$19,0)</f>
        <v>3</v>
      </c>
      <c r="M16" s="30">
        <f t="shared" si="0"/>
        <v>3</v>
      </c>
      <c r="N16" s="30">
        <f t="shared" si="1"/>
        <v>2</v>
      </c>
    </row>
    <row r="17" spans="1:14" x14ac:dyDescent="0.2">
      <c r="A17" s="13" t="str">
        <f>'1'!A14:C14</f>
        <v>Raba Kistner</v>
      </c>
      <c r="B17" s="24">
        <f>'1'!I14</f>
        <v>77.8</v>
      </c>
      <c r="C17" s="24">
        <f>'2'!I14</f>
        <v>20</v>
      </c>
      <c r="D17" s="24">
        <f>'3'!I14</f>
        <v>92.200000000000017</v>
      </c>
      <c r="E17" s="24">
        <f>'4'!I14</f>
        <v>81.600000000000009</v>
      </c>
      <c r="F17" s="24">
        <f>'5'!I14</f>
        <v>74.399999999999991</v>
      </c>
      <c r="G17" s="20"/>
      <c r="H17" s="12">
        <f>RANK(B17,$B$7:$B$19,0)</f>
        <v>2</v>
      </c>
      <c r="I17" s="12">
        <f>RANK(C17,$C$7:$C$19,0)</f>
        <v>13</v>
      </c>
      <c r="J17" s="12">
        <f>RANK(D17,$D$7:$D$19,0)</f>
        <v>2</v>
      </c>
      <c r="K17" s="12">
        <f>RANK(E17,$E$7:$E$19,0)</f>
        <v>7</v>
      </c>
      <c r="L17" s="12">
        <f>RANK(F17,$F$7:$F$19,0)</f>
        <v>10</v>
      </c>
      <c r="M17" s="22">
        <f t="shared" si="0"/>
        <v>6.8</v>
      </c>
      <c r="N17" s="22">
        <f t="shared" si="1"/>
        <v>4</v>
      </c>
    </row>
    <row r="18" spans="1:14" x14ac:dyDescent="0.2">
      <c r="A18" s="13" t="str">
        <f>'1'!A15:C15</f>
        <v>Riner</v>
      </c>
      <c r="B18" s="24">
        <f>'1'!I15</f>
        <v>69</v>
      </c>
      <c r="C18" s="24">
        <f>'2'!I15</f>
        <v>47</v>
      </c>
      <c r="D18" s="24">
        <f>'3'!I15</f>
        <v>80.400000000000006</v>
      </c>
      <c r="E18" s="24">
        <f>'4'!I15</f>
        <v>83.3</v>
      </c>
      <c r="F18" s="24">
        <f>'5'!I15</f>
        <v>80.300000000000011</v>
      </c>
      <c r="G18" s="20"/>
      <c r="H18" s="12">
        <f>RANK(B18,$B$7:$B$19,0)</f>
        <v>9</v>
      </c>
      <c r="I18" s="12">
        <f>RANK(C18,$C$7:$C$19,0)</f>
        <v>12</v>
      </c>
      <c r="J18" s="12">
        <f>RANK(D18,$D$7:$D$19,0)</f>
        <v>13</v>
      </c>
      <c r="K18" s="12">
        <f>RANK(E18,$E$7:$E$19,0)</f>
        <v>3</v>
      </c>
      <c r="L18" s="12">
        <f>RANK(F18,$F$7:$F$19,0)</f>
        <v>2</v>
      </c>
      <c r="M18" s="22">
        <f t="shared" si="0"/>
        <v>7.8</v>
      </c>
      <c r="N18" s="22">
        <f t="shared" si="1"/>
        <v>8</v>
      </c>
    </row>
    <row r="19" spans="1:14" s="29" customFormat="1" x14ac:dyDescent="0.2">
      <c r="A19" s="31" t="str">
        <f>'1'!A16:C16</f>
        <v>Terracon</v>
      </c>
      <c r="B19" s="28">
        <f>'1'!I16</f>
        <v>79.000000000000014</v>
      </c>
      <c r="C19" s="28">
        <f>'2'!I16</f>
        <v>77.5</v>
      </c>
      <c r="D19" s="28">
        <f>'3'!I16</f>
        <v>96.3</v>
      </c>
      <c r="E19" s="28">
        <f>'4'!I16</f>
        <v>93.699999999999989</v>
      </c>
      <c r="F19" s="28">
        <f>'5'!I16</f>
        <v>91.8</v>
      </c>
      <c r="G19" s="27"/>
      <c r="H19" s="32">
        <f>RANK(B19,$B$7:$B$19,0)</f>
        <v>1</v>
      </c>
      <c r="I19" s="32">
        <f>RANK(C19,$C$7:$C$19,0)</f>
        <v>1</v>
      </c>
      <c r="J19" s="32">
        <f>RANK(D19,$D$7:$D$19,0)</f>
        <v>1</v>
      </c>
      <c r="K19" s="32">
        <f>RANK(E19,$E$7:$E$19,0)</f>
        <v>2</v>
      </c>
      <c r="L19" s="32">
        <f>RANK(F19,$F$7:$F$19,0)</f>
        <v>1</v>
      </c>
      <c r="M19" s="30">
        <f t="shared" si="0"/>
        <v>1.2</v>
      </c>
      <c r="N19" s="30">
        <f t="shared" si="1"/>
        <v>1</v>
      </c>
    </row>
    <row r="20" spans="1:14" x14ac:dyDescent="0.2">
      <c r="A20" s="13"/>
      <c r="B20" s="24"/>
      <c r="C20" s="24"/>
      <c r="D20" s="24"/>
      <c r="E20" s="24"/>
      <c r="F20" s="24"/>
      <c r="G20" s="20"/>
      <c r="H20" s="12"/>
      <c r="I20" s="12"/>
      <c r="J20" s="12"/>
      <c r="K20" s="12"/>
      <c r="L20" s="12"/>
      <c r="M20" s="22"/>
      <c r="N20" s="22"/>
    </row>
    <row r="21" spans="1:14" x14ac:dyDescent="0.2">
      <c r="G21" s="25"/>
    </row>
    <row r="22" spans="1:14" x14ac:dyDescent="0.2">
      <c r="G22" s="25"/>
    </row>
    <row r="24" spans="1:14" x14ac:dyDescent="0.2">
      <c r="A24" s="14" t="s">
        <v>11</v>
      </c>
    </row>
  </sheetData>
  <mergeCells count="2">
    <mergeCell ref="A3:F3"/>
    <mergeCell ref="M5:N5"/>
  </mergeCells>
  <pageMargins left="0.24" right="0.3" top="1" bottom="1" header="0.5" footer="0.5"/>
  <pageSetup scale="95" orientation="landscape" horizontalDpi="1200" verticalDpi="1200" r:id="rId1"/>
  <headerFooter alignWithMargins="0"/>
  <ignoredErrors>
    <ignoredError sqref="C7" formula="1"/>
  </ignoredError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606345-88F5-4E28-9556-4F77D3940B7F}">
  <dimension ref="A1:P56"/>
  <sheetViews>
    <sheetView zoomScaleNormal="100" workbookViewId="0">
      <selection activeCell="H39" sqref="H39"/>
    </sheetView>
  </sheetViews>
  <sheetFormatPr defaultRowHeight="12.75" x14ac:dyDescent="0.2"/>
  <cols>
    <col min="1" max="1" width="31" style="35" customWidth="1"/>
    <col min="2" max="16" width="9.5703125" style="35" customWidth="1"/>
    <col min="17" max="16384" width="9.140625" style="35"/>
  </cols>
  <sheetData>
    <row r="1" spans="1:16" ht="15.75" customHeight="1" x14ac:dyDescent="0.25">
      <c r="A1" s="79" t="s">
        <v>31</v>
      </c>
      <c r="B1" s="79"/>
      <c r="C1" s="79"/>
      <c r="D1" s="79"/>
      <c r="E1" s="79"/>
      <c r="F1" s="79"/>
      <c r="G1" s="79"/>
      <c r="H1" s="79"/>
      <c r="I1" s="79"/>
      <c r="J1" s="34"/>
    </row>
    <row r="2" spans="1:16" ht="15.75" x14ac:dyDescent="0.25">
      <c r="A2" s="80" t="s">
        <v>16</v>
      </c>
      <c r="B2" s="80"/>
      <c r="C2" s="80"/>
      <c r="D2" s="80"/>
      <c r="E2" s="80"/>
      <c r="F2" s="80"/>
      <c r="G2" s="80"/>
      <c r="H2" s="80"/>
      <c r="I2" s="80"/>
      <c r="J2" s="36"/>
    </row>
    <row r="3" spans="1:16" x14ac:dyDescent="0.2">
      <c r="A3" s="37" t="s">
        <v>32</v>
      </c>
      <c r="B3" s="81"/>
      <c r="C3" s="82"/>
      <c r="D3" s="83"/>
    </row>
    <row r="4" spans="1:16" ht="15" customHeight="1" x14ac:dyDescent="0.2">
      <c r="A4" s="37" t="s">
        <v>33</v>
      </c>
      <c r="B4" s="84" t="s">
        <v>34</v>
      </c>
      <c r="C4" s="84"/>
      <c r="D4" s="84"/>
      <c r="E4" s="38"/>
    </row>
    <row r="5" spans="1:16" ht="20.25" customHeight="1" x14ac:dyDescent="0.25">
      <c r="A5" s="85" t="s">
        <v>35</v>
      </c>
      <c r="B5" s="85"/>
      <c r="C5" s="39"/>
      <c r="D5" s="39"/>
      <c r="E5" s="39"/>
      <c r="F5" s="39"/>
      <c r="G5" s="39"/>
    </row>
    <row r="6" spans="1:16" ht="27" customHeight="1" x14ac:dyDescent="0.2">
      <c r="A6" s="40"/>
      <c r="B6" s="78" t="s">
        <v>36</v>
      </c>
      <c r="C6" s="78"/>
      <c r="D6" s="78"/>
      <c r="E6" s="78"/>
      <c r="F6" s="78"/>
      <c r="G6" s="78"/>
      <c r="H6" s="78"/>
      <c r="I6" s="78"/>
    </row>
    <row r="7" spans="1:16" ht="20.25" customHeight="1" x14ac:dyDescent="0.25">
      <c r="A7" s="77" t="s">
        <v>37</v>
      </c>
      <c r="B7" s="77"/>
      <c r="C7" s="41"/>
      <c r="D7" s="42"/>
      <c r="E7" s="42"/>
      <c r="F7" s="42"/>
      <c r="G7" s="42"/>
    </row>
    <row r="8" spans="1:16" ht="27" customHeight="1" x14ac:dyDescent="0.2">
      <c r="A8" s="40"/>
      <c r="B8" s="78" t="s">
        <v>38</v>
      </c>
      <c r="C8" s="78"/>
      <c r="D8" s="78"/>
      <c r="E8" s="78"/>
      <c r="F8" s="78"/>
      <c r="G8" s="78"/>
      <c r="H8" s="78"/>
      <c r="I8" s="78"/>
    </row>
    <row r="9" spans="1:16" ht="15" customHeight="1" x14ac:dyDescent="0.2"/>
    <row r="10" spans="1:16" ht="15" customHeight="1" x14ac:dyDescent="0.2"/>
    <row r="11" spans="1:16" ht="11.25" customHeight="1" thickBot="1" x14ac:dyDescent="0.25"/>
    <row r="12" spans="1:16" s="43" customFormat="1" ht="13.5" thickBot="1" x14ac:dyDescent="0.25">
      <c r="B12" s="71" t="s">
        <v>39</v>
      </c>
      <c r="C12" s="72"/>
      <c r="D12" s="73"/>
      <c r="E12" s="71" t="s">
        <v>40</v>
      </c>
      <c r="F12" s="72"/>
      <c r="G12" s="73"/>
      <c r="H12" s="71" t="s">
        <v>41</v>
      </c>
      <c r="I12" s="72"/>
      <c r="J12" s="73"/>
      <c r="K12" s="71" t="s">
        <v>42</v>
      </c>
      <c r="L12" s="72"/>
      <c r="M12" s="73"/>
      <c r="N12" s="71" t="s">
        <v>43</v>
      </c>
      <c r="O12" s="72"/>
      <c r="P12" s="73"/>
    </row>
    <row r="13" spans="1:16" s="43" customFormat="1" ht="48" customHeight="1" x14ac:dyDescent="0.2">
      <c r="B13" s="74" t="s">
        <v>44</v>
      </c>
      <c r="C13" s="75"/>
      <c r="D13" s="76"/>
      <c r="E13" s="74" t="s">
        <v>45</v>
      </c>
      <c r="F13" s="75"/>
      <c r="G13" s="76"/>
      <c r="H13" s="74" t="s">
        <v>46</v>
      </c>
      <c r="I13" s="75"/>
      <c r="J13" s="76"/>
      <c r="K13" s="74" t="s">
        <v>47</v>
      </c>
      <c r="L13" s="75"/>
      <c r="M13" s="76"/>
      <c r="N13" s="74" t="s">
        <v>48</v>
      </c>
      <c r="O13" s="75"/>
      <c r="P13" s="76"/>
    </row>
    <row r="14" spans="1:16" s="45" customFormat="1" ht="11.25" customHeight="1" x14ac:dyDescent="0.2">
      <c r="A14" s="44"/>
      <c r="B14" s="65" t="s">
        <v>49</v>
      </c>
      <c r="C14" s="66"/>
      <c r="D14" s="67"/>
      <c r="E14" s="65" t="s">
        <v>49</v>
      </c>
      <c r="F14" s="66"/>
      <c r="G14" s="67"/>
      <c r="H14" s="65" t="s">
        <v>49</v>
      </c>
      <c r="I14" s="66"/>
      <c r="J14" s="67"/>
      <c r="K14" s="65" t="s">
        <v>49</v>
      </c>
      <c r="L14" s="66"/>
      <c r="M14" s="67"/>
      <c r="N14" s="65" t="s">
        <v>49</v>
      </c>
      <c r="O14" s="66"/>
      <c r="P14" s="67"/>
    </row>
    <row r="15" spans="1:16" s="45" customFormat="1" x14ac:dyDescent="0.2">
      <c r="A15" s="46" t="s">
        <v>17</v>
      </c>
      <c r="B15" s="68"/>
      <c r="C15" s="69"/>
      <c r="D15" s="70"/>
      <c r="E15" s="68"/>
      <c r="F15" s="69"/>
      <c r="G15" s="70"/>
      <c r="H15" s="68"/>
      <c r="I15" s="69"/>
      <c r="J15" s="70"/>
      <c r="K15" s="68"/>
      <c r="L15" s="69"/>
      <c r="M15" s="70"/>
      <c r="N15" s="68"/>
      <c r="O15" s="69"/>
      <c r="P15" s="70"/>
    </row>
    <row r="16" spans="1:16" s="45" customFormat="1" x14ac:dyDescent="0.2">
      <c r="A16" s="47" t="s">
        <v>18</v>
      </c>
      <c r="B16" s="62"/>
      <c r="C16" s="63"/>
      <c r="D16" s="64"/>
      <c r="E16" s="62"/>
      <c r="F16" s="63"/>
      <c r="G16" s="64"/>
      <c r="H16" s="62"/>
      <c r="I16" s="63"/>
      <c r="J16" s="64"/>
      <c r="K16" s="62"/>
      <c r="L16" s="63"/>
      <c r="M16" s="64"/>
      <c r="N16" s="62"/>
      <c r="O16" s="63"/>
      <c r="P16" s="64"/>
    </row>
    <row r="17" spans="1:16" s="45" customFormat="1" x14ac:dyDescent="0.2">
      <c r="A17" s="46" t="s">
        <v>19</v>
      </c>
      <c r="B17" s="62"/>
      <c r="C17" s="63"/>
      <c r="D17" s="64"/>
      <c r="E17" s="62"/>
      <c r="F17" s="63"/>
      <c r="G17" s="64"/>
      <c r="H17" s="62"/>
      <c r="I17" s="63"/>
      <c r="J17" s="64"/>
      <c r="K17" s="62"/>
      <c r="L17" s="63"/>
      <c r="M17" s="64"/>
      <c r="N17" s="62"/>
      <c r="O17" s="63"/>
      <c r="P17" s="64"/>
    </row>
    <row r="18" spans="1:16" s="45" customFormat="1" x14ac:dyDescent="0.2">
      <c r="A18" s="47" t="s">
        <v>20</v>
      </c>
      <c r="B18" s="62"/>
      <c r="C18" s="63"/>
      <c r="D18" s="64"/>
      <c r="E18" s="62"/>
      <c r="F18" s="63"/>
      <c r="G18" s="64"/>
      <c r="H18" s="62"/>
      <c r="I18" s="63"/>
      <c r="J18" s="64"/>
      <c r="K18" s="62"/>
      <c r="L18" s="63"/>
      <c r="M18" s="64"/>
      <c r="N18" s="62"/>
      <c r="O18" s="63"/>
      <c r="P18" s="64"/>
    </row>
    <row r="19" spans="1:16" s="45" customFormat="1" x14ac:dyDescent="0.2">
      <c r="A19" s="46" t="s">
        <v>21</v>
      </c>
      <c r="B19" s="62"/>
      <c r="C19" s="63"/>
      <c r="D19" s="64"/>
      <c r="E19" s="62"/>
      <c r="F19" s="63"/>
      <c r="G19" s="64"/>
      <c r="H19" s="62"/>
      <c r="I19" s="63"/>
      <c r="J19" s="64"/>
      <c r="K19" s="62"/>
      <c r="L19" s="63"/>
      <c r="M19" s="64"/>
      <c r="N19" s="62"/>
      <c r="O19" s="63"/>
      <c r="P19" s="64"/>
    </row>
    <row r="20" spans="1:16" s="45" customFormat="1" x14ac:dyDescent="0.2">
      <c r="A20" s="47" t="s">
        <v>22</v>
      </c>
      <c r="B20" s="62"/>
      <c r="C20" s="63"/>
      <c r="D20" s="64"/>
      <c r="E20" s="62"/>
      <c r="F20" s="63"/>
      <c r="G20" s="64"/>
      <c r="H20" s="62"/>
      <c r="I20" s="63"/>
      <c r="J20" s="64"/>
      <c r="K20" s="62"/>
      <c r="L20" s="63"/>
      <c r="M20" s="64"/>
      <c r="N20" s="62"/>
      <c r="O20" s="63"/>
      <c r="P20" s="64"/>
    </row>
    <row r="21" spans="1:16" s="45" customFormat="1" x14ac:dyDescent="0.2">
      <c r="A21" s="46" t="s">
        <v>23</v>
      </c>
      <c r="B21" s="62"/>
      <c r="C21" s="63"/>
      <c r="D21" s="64"/>
      <c r="E21" s="62"/>
      <c r="F21" s="63"/>
      <c r="G21" s="64"/>
      <c r="H21" s="62"/>
      <c r="I21" s="63"/>
      <c r="J21" s="64"/>
      <c r="K21" s="62"/>
      <c r="L21" s="63"/>
      <c r="M21" s="64"/>
      <c r="N21" s="62"/>
      <c r="O21" s="63"/>
      <c r="P21" s="64"/>
    </row>
    <row r="22" spans="1:16" s="45" customFormat="1" x14ac:dyDescent="0.2">
      <c r="A22" s="47" t="s">
        <v>24</v>
      </c>
      <c r="B22" s="62"/>
      <c r="C22" s="63"/>
      <c r="D22" s="64"/>
      <c r="E22" s="62"/>
      <c r="F22" s="63"/>
      <c r="G22" s="64"/>
      <c r="H22" s="62"/>
      <c r="I22" s="63"/>
      <c r="J22" s="64"/>
      <c r="K22" s="62"/>
      <c r="L22" s="63"/>
      <c r="M22" s="64"/>
      <c r="N22" s="62"/>
      <c r="O22" s="63"/>
      <c r="P22" s="64"/>
    </row>
    <row r="23" spans="1:16" s="45" customFormat="1" x14ac:dyDescent="0.2">
      <c r="A23" s="46" t="s">
        <v>25</v>
      </c>
      <c r="B23" s="62"/>
      <c r="C23" s="63"/>
      <c r="D23" s="64"/>
      <c r="E23" s="62"/>
      <c r="F23" s="63"/>
      <c r="G23" s="64"/>
      <c r="H23" s="62"/>
      <c r="I23" s="63"/>
      <c r="J23" s="64"/>
      <c r="K23" s="62"/>
      <c r="L23" s="63"/>
      <c r="M23" s="64"/>
      <c r="N23" s="62"/>
      <c r="O23" s="63"/>
      <c r="P23" s="64"/>
    </row>
    <row r="24" spans="1:16" s="45" customFormat="1" x14ac:dyDescent="0.2">
      <c r="A24" s="47" t="s">
        <v>26</v>
      </c>
      <c r="B24" s="62"/>
      <c r="C24" s="63"/>
      <c r="D24" s="64"/>
      <c r="E24" s="62"/>
      <c r="F24" s="63"/>
      <c r="G24" s="64"/>
      <c r="H24" s="62"/>
      <c r="I24" s="63"/>
      <c r="J24" s="64"/>
      <c r="K24" s="62"/>
      <c r="L24" s="63"/>
      <c r="M24" s="64"/>
      <c r="N24" s="62"/>
      <c r="O24" s="63"/>
      <c r="P24" s="64"/>
    </row>
    <row r="25" spans="1:16" s="45" customFormat="1" x14ac:dyDescent="0.2">
      <c r="A25" s="46" t="s">
        <v>27</v>
      </c>
      <c r="B25" s="62"/>
      <c r="C25" s="63"/>
      <c r="D25" s="64"/>
      <c r="E25" s="62"/>
      <c r="F25" s="63"/>
      <c r="G25" s="64"/>
      <c r="H25" s="62"/>
      <c r="I25" s="63"/>
      <c r="J25" s="64"/>
      <c r="K25" s="62"/>
      <c r="L25" s="63"/>
      <c r="M25" s="64"/>
      <c r="N25" s="62"/>
      <c r="O25" s="63"/>
      <c r="P25" s="64"/>
    </row>
    <row r="26" spans="1:16" s="45" customFormat="1" ht="15" customHeight="1" x14ac:dyDescent="0.2">
      <c r="A26" s="46" t="s">
        <v>28</v>
      </c>
      <c r="B26" s="62"/>
      <c r="C26" s="63"/>
      <c r="D26" s="64"/>
      <c r="E26" s="62"/>
      <c r="F26" s="63"/>
      <c r="G26" s="64"/>
      <c r="H26" s="62"/>
      <c r="I26" s="63"/>
      <c r="J26" s="64"/>
      <c r="K26" s="62"/>
      <c r="L26" s="63"/>
      <c r="M26" s="64"/>
      <c r="N26" s="62"/>
      <c r="O26" s="63"/>
      <c r="P26" s="64"/>
    </row>
    <row r="27" spans="1:16" s="45" customFormat="1" x14ac:dyDescent="0.2">
      <c r="A27" s="47" t="s">
        <v>29</v>
      </c>
      <c r="B27" s="62"/>
      <c r="C27" s="63"/>
      <c r="D27" s="64"/>
      <c r="E27" s="62"/>
      <c r="F27" s="63"/>
      <c r="G27" s="64"/>
      <c r="H27" s="62"/>
      <c r="I27" s="63"/>
      <c r="J27" s="64"/>
      <c r="K27" s="62"/>
      <c r="L27" s="63"/>
      <c r="M27" s="64"/>
      <c r="N27" s="62"/>
      <c r="O27" s="63"/>
      <c r="P27" s="64"/>
    </row>
    <row r="28" spans="1:16" s="49" customFormat="1" ht="7.5" customHeight="1" x14ac:dyDescent="0.2">
      <c r="A28" s="48"/>
      <c r="B28" s="48"/>
      <c r="C28" s="48"/>
      <c r="D28" s="48"/>
      <c r="E28" s="48"/>
      <c r="F28" s="48"/>
      <c r="G28" s="48"/>
      <c r="H28" s="48"/>
      <c r="I28" s="48"/>
      <c r="J28" s="48"/>
      <c r="K28" s="48"/>
      <c r="L28" s="48"/>
      <c r="M28" s="48"/>
      <c r="N28" s="48"/>
      <c r="O28" s="48"/>
      <c r="P28" s="48"/>
    </row>
    <row r="29" spans="1:16" s="50" customFormat="1" ht="6.75" customHeight="1" x14ac:dyDescent="0.2"/>
    <row r="31" spans="1:16" x14ac:dyDescent="0.2">
      <c r="A31" s="51"/>
      <c r="G31" s="52"/>
      <c r="H31" s="52"/>
    </row>
    <row r="32" spans="1:16" x14ac:dyDescent="0.2">
      <c r="A32" s="53" t="s">
        <v>50</v>
      </c>
      <c r="G32" s="52"/>
      <c r="H32" s="52"/>
      <c r="I32" s="52"/>
      <c r="J32" s="52"/>
    </row>
    <row r="33" spans="1:13" ht="15" x14ac:dyDescent="0.25">
      <c r="A33" s="54"/>
      <c r="B33" s="55"/>
      <c r="G33" s="52"/>
      <c r="H33" s="52"/>
      <c r="J33" s="52"/>
    </row>
    <row r="34" spans="1:13" ht="15" x14ac:dyDescent="0.25">
      <c r="A34" s="54"/>
      <c r="B34" s="55"/>
      <c r="G34" s="52"/>
      <c r="H34" s="52"/>
      <c r="J34" s="52"/>
    </row>
    <row r="35" spans="1:13" ht="15" x14ac:dyDescent="0.25">
      <c r="A35" s="54"/>
      <c r="B35" s="55"/>
      <c r="G35" s="52"/>
      <c r="H35" s="52"/>
      <c r="J35" s="52"/>
    </row>
    <row r="36" spans="1:13" ht="15" x14ac:dyDescent="0.25">
      <c r="A36" s="54"/>
      <c r="B36" s="55"/>
      <c r="G36" s="52"/>
      <c r="H36" s="52"/>
      <c r="J36" s="52"/>
    </row>
    <row r="37" spans="1:13" ht="15" x14ac:dyDescent="0.25">
      <c r="A37" s="54"/>
      <c r="B37" s="55"/>
      <c r="G37" s="52"/>
      <c r="H37" s="52"/>
      <c r="J37" s="52"/>
    </row>
    <row r="38" spans="1:13" x14ac:dyDescent="0.2">
      <c r="I38" s="52"/>
      <c r="J38" s="52"/>
      <c r="K38" s="52"/>
      <c r="L38" s="52"/>
    </row>
    <row r="39" spans="1:13" x14ac:dyDescent="0.2">
      <c r="I39" s="52"/>
      <c r="J39" s="52"/>
      <c r="K39" s="52"/>
      <c r="L39" s="52"/>
      <c r="M39" s="52"/>
    </row>
    <row r="40" spans="1:13" x14ac:dyDescent="0.2">
      <c r="L40" s="52"/>
      <c r="M40" s="52"/>
    </row>
    <row r="41" spans="1:13" x14ac:dyDescent="0.2">
      <c r="L41" s="52"/>
      <c r="M41" s="52"/>
    </row>
    <row r="42" spans="1:13" x14ac:dyDescent="0.2">
      <c r="L42" s="52"/>
      <c r="M42" s="52"/>
    </row>
    <row r="43" spans="1:13" x14ac:dyDescent="0.2">
      <c r="L43" s="52"/>
      <c r="M43" s="52"/>
    </row>
    <row r="56" spans="1:1" x14ac:dyDescent="0.2">
      <c r="A56" s="56" t="s">
        <v>51</v>
      </c>
    </row>
  </sheetData>
  <mergeCells count="88">
    <mergeCell ref="B6:I6"/>
    <mergeCell ref="A1:I1"/>
    <mergeCell ref="A2:I2"/>
    <mergeCell ref="B3:D3"/>
    <mergeCell ref="B4:D4"/>
    <mergeCell ref="A5:B5"/>
    <mergeCell ref="A7:B7"/>
    <mergeCell ref="B8:I8"/>
    <mergeCell ref="B12:D12"/>
    <mergeCell ref="E12:G12"/>
    <mergeCell ref="H12:J12"/>
    <mergeCell ref="N12:P12"/>
    <mergeCell ref="B13:D13"/>
    <mergeCell ref="E13:G13"/>
    <mergeCell ref="H13:J13"/>
    <mergeCell ref="K13:M13"/>
    <mergeCell ref="N13:P13"/>
    <mergeCell ref="K12:M12"/>
    <mergeCell ref="B15:D15"/>
    <mergeCell ref="E15:G15"/>
    <mergeCell ref="H15:J15"/>
    <mergeCell ref="K15:M15"/>
    <mergeCell ref="N15:P15"/>
    <mergeCell ref="B14:D14"/>
    <mergeCell ref="E14:G14"/>
    <mergeCell ref="H14:J14"/>
    <mergeCell ref="K14:M14"/>
    <mergeCell ref="N14:P14"/>
    <mergeCell ref="B17:D17"/>
    <mergeCell ref="E17:G17"/>
    <mergeCell ref="H17:J17"/>
    <mergeCell ref="K17:M17"/>
    <mergeCell ref="N17:P17"/>
    <mergeCell ref="B16:D16"/>
    <mergeCell ref="E16:G16"/>
    <mergeCell ref="H16:J16"/>
    <mergeCell ref="K16:M16"/>
    <mergeCell ref="N16:P16"/>
    <mergeCell ref="B19:D19"/>
    <mergeCell ref="E19:G19"/>
    <mergeCell ref="H19:J19"/>
    <mergeCell ref="K19:M19"/>
    <mergeCell ref="N19:P19"/>
    <mergeCell ref="B18:D18"/>
    <mergeCell ref="E18:G18"/>
    <mergeCell ref="H18:J18"/>
    <mergeCell ref="K18:M18"/>
    <mergeCell ref="N18:P18"/>
    <mergeCell ref="B21:D21"/>
    <mergeCell ref="E21:G21"/>
    <mergeCell ref="H21:J21"/>
    <mergeCell ref="K21:M21"/>
    <mergeCell ref="N21:P21"/>
    <mergeCell ref="B20:D20"/>
    <mergeCell ref="E20:G20"/>
    <mergeCell ref="H20:J20"/>
    <mergeCell ref="K20:M20"/>
    <mergeCell ref="N20:P20"/>
    <mergeCell ref="B23:D23"/>
    <mergeCell ref="E23:G23"/>
    <mergeCell ref="H23:J23"/>
    <mergeCell ref="K23:M23"/>
    <mergeCell ref="N23:P23"/>
    <mergeCell ref="B22:D22"/>
    <mergeCell ref="E22:G22"/>
    <mergeCell ref="H22:J22"/>
    <mergeCell ref="K22:M22"/>
    <mergeCell ref="N22:P22"/>
    <mergeCell ref="B25:D25"/>
    <mergeCell ref="E25:G25"/>
    <mergeCell ref="H25:J25"/>
    <mergeCell ref="K25:M25"/>
    <mergeCell ref="N25:P25"/>
    <mergeCell ref="B24:D24"/>
    <mergeCell ref="E24:G24"/>
    <mergeCell ref="H24:J24"/>
    <mergeCell ref="K24:M24"/>
    <mergeCell ref="N24:P24"/>
    <mergeCell ref="B27:D27"/>
    <mergeCell ref="E27:G27"/>
    <mergeCell ref="H27:J27"/>
    <mergeCell ref="K27:M27"/>
    <mergeCell ref="N27:P27"/>
    <mergeCell ref="B26:D26"/>
    <mergeCell ref="E26:G26"/>
    <mergeCell ref="H26:J26"/>
    <mergeCell ref="K26:M26"/>
    <mergeCell ref="N26:P26"/>
  </mergeCells>
  <pageMargins left="0.25" right="0.25" top="0.75" bottom="0.75" header="0.3" footer="0.3"/>
  <pageSetup orientation="portrait" horizontalDpi="1200" verticalDpi="1200"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1</vt:lpstr>
      <vt:lpstr>2</vt:lpstr>
      <vt:lpstr>3</vt:lpstr>
      <vt:lpstr>4</vt:lpstr>
      <vt:lpstr>5</vt:lpstr>
      <vt:lpstr>Summary</vt:lpstr>
      <vt:lpstr>Evaluation</vt:lpstr>
    </vt:vector>
  </TitlesOfParts>
  <Company>University of Houston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wsareval</dc:creator>
  <cp:lastModifiedBy>Shen, Eric T</cp:lastModifiedBy>
  <cp:lastPrinted>2013-06-21T21:40:12Z</cp:lastPrinted>
  <dcterms:created xsi:type="dcterms:W3CDTF">2013-06-21T21:38:22Z</dcterms:created>
  <dcterms:modified xsi:type="dcterms:W3CDTF">2023-08-02T13:27:43Z</dcterms:modified>
</cp:coreProperties>
</file>