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7740" yWindow="-180" windowWidth="17115" windowHeight="9855" firstSheet="1" activeTab="7"/>
  </bookViews>
  <sheets>
    <sheet name="Evaluator 1" sheetId="2" r:id="rId1"/>
    <sheet name="Evaluator 2" sheetId="3" r:id="rId2"/>
    <sheet name="Evaluator 3" sheetId="5" r:id="rId3"/>
    <sheet name="Evaluator 4" sheetId="12" r:id="rId4"/>
    <sheet name="Evaluator 5" sheetId="9" r:id="rId5"/>
    <sheet name="Evaluator 6" sheetId="4" r:id="rId6"/>
    <sheet name="Summary" sheetId="1" r:id="rId7"/>
    <sheet name="Evaluation" sheetId="13" r:id="rId8"/>
  </sheets>
  <calcPr calcId="152511"/>
</workbook>
</file>

<file path=xl/calcChain.xml><?xml version="1.0" encoding="utf-8"?>
<calcChain xmlns="http://schemas.openxmlformats.org/spreadsheetml/2006/main">
  <c r="I4" i="5" l="1"/>
  <c r="E8" i="1" l="1"/>
  <c r="K6" i="1"/>
  <c r="I4" i="4"/>
  <c r="I5" i="12"/>
  <c r="I4" i="12"/>
  <c r="E7" i="1" s="1"/>
  <c r="I5" i="5"/>
  <c r="I5" i="4" l="1"/>
  <c r="G8" i="1" s="1"/>
  <c r="G7" i="1"/>
  <c r="K7" i="1"/>
  <c r="L7" i="1" s="1"/>
  <c r="K8" i="1"/>
  <c r="L8" i="1" s="1"/>
  <c r="M8" i="1" s="1"/>
  <c r="I5" i="9"/>
  <c r="F8" i="1" s="1"/>
  <c r="I4" i="9"/>
  <c r="F7" i="1" s="1"/>
  <c r="D8" i="1"/>
  <c r="D7" i="1"/>
  <c r="I5" i="3"/>
  <c r="C8" i="1" s="1"/>
  <c r="I4" i="3"/>
  <c r="C7" i="1" s="1"/>
  <c r="H7" i="1" l="1"/>
  <c r="O7" i="1" s="1"/>
  <c r="M7" i="1"/>
  <c r="I5" i="2"/>
  <c r="B8" i="1" s="1"/>
  <c r="H8" i="1" s="1"/>
  <c r="O8" i="1" s="1"/>
  <c r="I4" i="2"/>
  <c r="B7" i="1" s="1"/>
  <c r="A8" i="1" l="1"/>
  <c r="A7" i="1"/>
  <c r="P8" i="1" l="1"/>
  <c r="P7" i="1"/>
  <c r="I8" i="1"/>
  <c r="I7" i="1"/>
</calcChain>
</file>

<file path=xl/sharedStrings.xml><?xml version="1.0" encoding="utf-8"?>
<sst xmlns="http://schemas.openxmlformats.org/spreadsheetml/2006/main" count="98" uniqueCount="46">
  <si>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</si>
  <si>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</si>
  <si>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</si>
  <si>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</si>
  <si>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</si>
  <si>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</si>
  <si>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</si>
  <si>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</si>
  <si>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</si>
  <si>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</si>
  <si>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</si>
  <si>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</si>
  <si>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</si>
  <si>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</si>
  <si>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</si>
  <si>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</si>
  <si>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</si>
  <si>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</si>
  <si>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</si>
  <si>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</si>
  <si>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</si>
  <si>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</si>
  <si>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</si>
  <si>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</si>
  <si>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EBSCO</t>
  </si>
  <si>
    <t>WT Cox Information Services</t>
  </si>
  <si>
    <t>RFP730-20125 Library Subscription Services</t>
  </si>
  <si>
    <t>University of Houston Evaluation Matrix $1 Million+</t>
  </si>
  <si>
    <t>Name</t>
  </si>
  <si>
    <t>Evaluation Due Date</t>
  </si>
  <si>
    <t>Wednesday, September 16, 2020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</si>
  <si>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</si>
  <si>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</si>
  <si>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</si>
  <si>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</si>
  <si>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</si>
  <si>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</si>
  <si>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</si>
  <si>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Subscription management and library billing
• Vendor is able to provide a comprehensive catalog of academic publications appropriate to the teaching and research missions of UH Libraries
• Vendor is able to provide a secure online interface for the verification and revision of title list
• Vendor is able to submit orders and payments to publishers
• Vendor is able to provide timely and accurate invoices to the library for the subscriptions placed
</t>
  </si>
  <si>
    <t xml:space="preserve">Customer services provided to library
• Vendor responds to Library requests for service, data, or assistance within 2 business days of original communication
• Vendor is able to resolve electronic access problems for subscribed content
• Vendor is able to process electronically submitted claims and replacement requests for missing print issues
</t>
  </si>
  <si>
    <t xml:space="preserve">Record availability / System compatibility 
• Vendor is able to supply records and reports upon request or automatically through an electronic portal
• Vendor is able to electronically transmit invoice and payment information in format compatible with UH Libraries’ implementation of Ex Libris’ Alma library management system 
</t>
  </si>
  <si>
    <t xml:space="preserve">Transition management plan
• Plan has been provided
• Plan has clearly articulated steps and timeline
• Plan does not place undo burden upon UH Libraries
</t>
  </si>
  <si>
    <t>Points (1-5)</t>
  </si>
  <si>
    <t xml:space="preserve">Committee Members: </t>
  </si>
  <si>
    <t>Updated: 10/19</t>
  </si>
  <si>
    <t>Cost
Services fees are clearly stated, logically applied, and within industry norms. 
**ONLY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</si>
</sst>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5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1" fillId="26" borderId="0" applyNumberFormat="0" applyBorder="0" applyAlignment="0" applyProtection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39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0" fontId="13" fillId="25" borderId="11" xfId="0" applyFont="1" applyFill="1" applyBorder="1" applyAlignment="1">
      <alignment horizontal="right"/>
    </xf>
    <xf numFmtId="4" fontId="13" fillId="25" borderId="11" xfId="0" applyNumberFormat="1" applyFont="1" applyFill="1" applyBorder="1"/>
    <xf numFmtId="0" fontId="13" fillId="25" borderId="12" xfId="0" applyFont="1" applyFill="1" applyBorder="1" applyAlignment="1">
      <alignment horizontal="right"/>
    </xf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0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34" fillId="24" borderId="15" xfId="0" applyFont="1" applyFill="1" applyBorder="1" applyAlignment="1">
      <alignment horizontal="right"/>
    </xf>
    <xf numFmtId="0" fontId="41" fillId="26" borderId="13" xfId="97" applyBorder="1" applyAlignment="1">
      <alignment horizontal="right"/>
    </xf>
    <xf numFmtId="0" fontId="14" fillId="0" borderId="0" xfId="99" applyFont="1"/>
    <xf numFmtId="0" fontId="14" fillId="0" borderId="0" xfId="99" applyFont="1"/>
    <xf numFmtId="0" fontId="14" fillId="0" borderId="0" xfId="99" applyFont="1"/>
    <xf numFmtId="0" fontId="14" fillId="0" borderId="0" xfId="99" applyFont="1"/>
    <xf numFmtId="0" fontId="14" fillId="0" borderId="0" xfId="99" applyFont="1"/>
    <xf numFmtId="0" fontId="14" fillId="0" borderId="0" xfId="99" applyFont="1"/>
    <xf numFmtId="0" fontId="14" fillId="0" borderId="0" xfId="0" applyFont="1" applyAlignment="1">
      <alignment vertical="center" wrapText="1"/>
    </xf>
    <xf numFmtId="0" fontId="36" fillId="0" borderId="10" xfId="47" applyFont="1" applyBorder="1" applyAlignment="1">
      <alignment horizontal="left"/>
    </xf>
    <xf numFmtId="0" fontId="42" fillId="0" borderId="0" xfId="99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  <xf numFmtId="0" fontId="12" fillId="25" borderId="0" xfId="99" applyFont="1" applyFill="1" applyAlignment="1">
      <alignment horizontal="left" wrapText="1"/>
    </xf>
    <xf numFmtId="0" fontId="12" fillId="25" borderId="0" xfId="99" applyFont="1" applyFill="1" applyAlignment="1">
      <alignment wrapText="1"/>
    </xf>
    <xf numFmtId="0" fontId="14" fillId="25" borderId="0" xfId="99" applyFont="1" applyFill="1"/>
    <xf numFmtId="0" fontId="12" fillId="25" borderId="0" xfId="99" applyFont="1" applyFill="1" applyAlignment="1">
      <alignment horizontal="left"/>
    </xf>
    <xf numFmtId="0" fontId="13" fillId="25" borderId="0" xfId="99" applyFont="1" applyFill="1"/>
    <xf numFmtId="0" fontId="44" fillId="25" borderId="0" xfId="103" applyFont="1" applyFill="1" applyBorder="1" applyAlignment="1">
      <alignment horizontal="left"/>
    </xf>
    <xf numFmtId="0" fontId="14" fillId="27" borderId="0" xfId="103" applyFont="1" applyFill="1" applyBorder="1" applyAlignment="1">
      <alignment horizontal="center"/>
    </xf>
    <xf numFmtId="164" fontId="43" fillId="25" borderId="0" xfId="103" applyNumberFormat="1" applyFont="1" applyFill="1" applyBorder="1" applyAlignment="1">
      <alignment horizontal="center"/>
    </xf>
    <xf numFmtId="0" fontId="43" fillId="25" borderId="0" xfId="103" applyFont="1" applyFill="1" applyBorder="1" applyAlignment="1"/>
    <xf numFmtId="0" fontId="47" fillId="25" borderId="0" xfId="104" applyFont="1" applyFill="1"/>
    <xf numFmtId="0" fontId="44" fillId="25" borderId="0" xfId="103" applyFont="1" applyFill="1" applyBorder="1" applyAlignment="1"/>
    <xf numFmtId="0" fontId="42" fillId="25" borderId="0" xfId="99" applyFont="1" applyFill="1"/>
    <xf numFmtId="0" fontId="46" fillId="25" borderId="0" xfId="104" applyFill="1"/>
    <xf numFmtId="0" fontId="14" fillId="25" borderId="0" xfId="99" applyFont="1" applyFill="1" applyAlignment="1">
      <alignment horizontal="center"/>
    </xf>
    <xf numFmtId="0" fontId="42" fillId="28" borderId="16" xfId="99" applyFont="1" applyFill="1" applyBorder="1" applyAlignment="1">
      <alignment horizontal="left"/>
    </xf>
    <xf numFmtId="0" fontId="42" fillId="28" borderId="17" xfId="99" applyFont="1" applyFill="1" applyBorder="1" applyAlignment="1">
      <alignment horizontal="left"/>
    </xf>
    <xf numFmtId="0" fontId="42" fillId="28" borderId="18" xfId="99" applyFont="1" applyFill="1" applyBorder="1" applyAlignment="1">
      <alignment horizontal="left"/>
    </xf>
    <xf numFmtId="0" fontId="48" fillId="25" borderId="16" xfId="99" applyFont="1" applyFill="1" applyBorder="1" applyAlignment="1">
      <alignment horizontal="left" vertical="top" wrapText="1"/>
    </xf>
    <xf numFmtId="0" fontId="40" fillId="25" borderId="17" xfId="99" applyFont="1" applyFill="1" applyBorder="1" applyAlignment="1">
      <alignment horizontal="left" vertical="top" wrapText="1"/>
    </xf>
    <xf numFmtId="0" fontId="40" fillId="25" borderId="18" xfId="99" applyFont="1" applyFill="1" applyBorder="1" applyAlignment="1">
      <alignment horizontal="left" vertical="top" wrapText="1"/>
    </xf>
    <xf numFmtId="0" fontId="40" fillId="25" borderId="16" xfId="99" applyFont="1" applyFill="1" applyBorder="1" applyAlignment="1">
      <alignment horizontal="left" vertical="top" wrapText="1"/>
    </xf>
    <xf numFmtId="0" fontId="49" fillId="25" borderId="0" xfId="99" applyFont="1" applyFill="1" applyAlignment="1">
      <alignment wrapText="1"/>
    </xf>
    <xf numFmtId="0" fontId="49" fillId="24" borderId="19" xfId="99" applyFont="1" applyFill="1" applyBorder="1" applyAlignment="1">
      <alignment horizontal="center" wrapText="1"/>
    </xf>
    <xf numFmtId="0" fontId="49" fillId="24" borderId="20" xfId="99" applyFont="1" applyFill="1" applyBorder="1" applyAlignment="1">
      <alignment horizontal="center" wrapText="1"/>
    </xf>
    <xf numFmtId="0" fontId="49" fillId="24" borderId="21" xfId="99" applyFont="1" applyFill="1" applyBorder="1" applyAlignment="1">
      <alignment horizontal="center" wrapText="1"/>
    </xf>
    <xf numFmtId="0" fontId="49" fillId="25" borderId="0" xfId="99" applyFont="1" applyFill="1" applyAlignment="1">
      <alignment horizontal="center" wrapText="1"/>
    </xf>
    <xf numFmtId="0" fontId="50" fillId="25" borderId="11" xfId="99" applyFont="1" applyFill="1" applyBorder="1" applyAlignment="1">
      <alignment wrapText="1"/>
    </xf>
    <xf numFmtId="0" fontId="14" fillId="27" borderId="13" xfId="99" applyFont="1" applyFill="1" applyBorder="1" applyAlignment="1">
      <alignment horizontal="center"/>
    </xf>
    <xf numFmtId="0" fontId="14" fillId="27" borderId="11" xfId="99" applyFont="1" applyFill="1" applyBorder="1" applyAlignment="1">
      <alignment horizontal="center"/>
    </xf>
    <xf numFmtId="0" fontId="14" fillId="27" borderId="22" xfId="99" applyFont="1" applyFill="1" applyBorder="1" applyAlignment="1">
      <alignment horizontal="center"/>
    </xf>
    <xf numFmtId="0" fontId="50" fillId="25" borderId="12" xfId="99" applyFont="1" applyFill="1" applyBorder="1" applyAlignment="1">
      <alignment wrapText="1"/>
    </xf>
    <xf numFmtId="0" fontId="14" fillId="27" borderId="15" xfId="99" applyFont="1" applyFill="1" applyBorder="1" applyAlignment="1">
      <alignment horizontal="center"/>
    </xf>
    <xf numFmtId="0" fontId="14" fillId="27" borderId="12" xfId="99" applyFont="1" applyFill="1" applyBorder="1" applyAlignment="1">
      <alignment horizontal="center"/>
    </xf>
    <xf numFmtId="0" fontId="14" fillId="27" borderId="23" xfId="99" applyFont="1" applyFill="1" applyBorder="1" applyAlignment="1">
      <alignment horizontal="center"/>
    </xf>
    <xf numFmtId="0" fontId="14" fillId="29" borderId="0" xfId="99" applyFont="1" applyFill="1" applyBorder="1"/>
    <xf numFmtId="0" fontId="14" fillId="29" borderId="24" xfId="99" applyFont="1" applyFill="1" applyBorder="1"/>
    <xf numFmtId="0" fontId="14" fillId="25" borderId="10" xfId="99" applyFont="1" applyFill="1" applyBorder="1"/>
    <xf numFmtId="0" fontId="51" fillId="25" borderId="0" xfId="99" applyFont="1" applyFill="1"/>
    <xf numFmtId="0" fontId="14" fillId="25" borderId="0" xfId="99" applyFont="1" applyFill="1" applyAlignment="1">
      <alignment wrapText="1"/>
    </xf>
    <xf numFmtId="0" fontId="52" fillId="0" borderId="0" xfId="103" applyFont="1" applyAlignment="1">
      <alignment horizontal="left"/>
    </xf>
    <xf numFmtId="0" fontId="1" fillId="25" borderId="0" xfId="103" applyFill="1"/>
    <xf numFmtId="0" fontId="50" fillId="25" borderId="0" xfId="99" applyFont="1" applyFill="1"/>
    <xf numFmtId="0" fontId="53" fillId="25" borderId="0" xfId="104" applyFont="1" applyFill="1"/>
    <xf numFmtId="0" fontId="40" fillId="25" borderId="0" xfId="99" applyFont="1" applyFill="1"/>
  </cellXfs>
  <cellStyles count="10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97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4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1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9"/>
    <cellStyle name="Normal 6" xfId="98"/>
    <cellStyle name="Normal 7" xfId="103"/>
    <cellStyle name="Note 2" xfId="5"/>
    <cellStyle name="Note 3" xfId="89"/>
    <cellStyle name="Note 4" xfId="42"/>
    <cellStyle name="Note 4 2" xfId="100"/>
    <cellStyle name="Output 2" xfId="84"/>
    <cellStyle name="Output 3" xfId="43"/>
    <cellStyle name="Percent 2" xfId="102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581025</xdr:colOff>
          <xdr:row>5</xdr:row>
          <xdr:rowOff>190500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95250</xdr:colOff>
          <xdr:row>7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38" sqref="C38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7" customWidth="1"/>
    <col min="9" max="9" width="9.42578125" customWidth="1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</row>
    <row r="4" spans="1:12" x14ac:dyDescent="0.2">
      <c r="A4" s="47" t="s">
        <v>24</v>
      </c>
      <c r="B4" s="47"/>
      <c r="C4" s="47"/>
      <c r="D4" s="39">
        <v>0</v>
      </c>
      <c r="E4" s="39">
        <v>19.2</v>
      </c>
      <c r="F4" s="39">
        <v>18</v>
      </c>
      <c r="G4" s="39">
        <v>18</v>
      </c>
      <c r="H4" s="39">
        <v>9</v>
      </c>
      <c r="I4" s="12">
        <f>SUM(D4:H4)</f>
        <v>64.2</v>
      </c>
    </row>
    <row r="5" spans="1:12" x14ac:dyDescent="0.2">
      <c r="A5" s="47" t="s">
        <v>25</v>
      </c>
      <c r="B5" s="47"/>
      <c r="C5" s="47"/>
      <c r="D5" s="39">
        <v>0</v>
      </c>
      <c r="E5" s="39">
        <v>18</v>
      </c>
      <c r="F5" s="39">
        <v>17.2</v>
      </c>
      <c r="G5" s="39">
        <v>17.2</v>
      </c>
      <c r="H5" s="39">
        <v>8</v>
      </c>
      <c r="I5" s="12">
        <f>SUM(D5:H5)</f>
        <v>60.400000000000006</v>
      </c>
      <c r="L5" s="5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6" sqref="A6:XFD10"/>
    </sheetView>
  </sheetViews>
  <sheetFormatPr defaultRowHeight="12.75" x14ac:dyDescent="0.2"/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</row>
    <row r="4" spans="1:9" x14ac:dyDescent="0.2">
      <c r="A4" s="47" t="s">
        <v>24</v>
      </c>
      <c r="B4" s="47"/>
      <c r="C4" s="47"/>
      <c r="D4" s="40">
        <v>0</v>
      </c>
      <c r="E4" s="40">
        <v>20</v>
      </c>
      <c r="F4" s="40">
        <v>16</v>
      </c>
      <c r="G4" s="40">
        <v>16</v>
      </c>
      <c r="H4" s="40">
        <v>10</v>
      </c>
      <c r="I4" s="12">
        <f>SUM(D4:H4)</f>
        <v>62</v>
      </c>
    </row>
    <row r="5" spans="1:9" x14ac:dyDescent="0.2">
      <c r="A5" s="47" t="s">
        <v>25</v>
      </c>
      <c r="B5" s="47"/>
      <c r="C5" s="47"/>
      <c r="D5" s="40">
        <v>0</v>
      </c>
      <c r="E5" s="40">
        <v>20</v>
      </c>
      <c r="F5" s="40">
        <v>16</v>
      </c>
      <c r="G5" s="40">
        <v>12</v>
      </c>
      <c r="H5" s="40">
        <v>6</v>
      </c>
      <c r="I5" s="12">
        <f>SUM(D5:H5)</f>
        <v>54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G35" sqref="G35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  <c r="J3" s="6"/>
    </row>
    <row r="4" spans="1:10" x14ac:dyDescent="0.2">
      <c r="A4" s="47" t="s">
        <v>24</v>
      </c>
      <c r="B4" s="47"/>
      <c r="C4" s="47"/>
      <c r="D4" s="41"/>
      <c r="E4" s="45">
        <v>20</v>
      </c>
      <c r="F4" s="45">
        <v>16</v>
      </c>
      <c r="G4" s="45">
        <v>16</v>
      </c>
      <c r="H4" s="45">
        <v>8</v>
      </c>
      <c r="I4" s="12">
        <f>SUM(E4:H4)</f>
        <v>60</v>
      </c>
      <c r="J4" s="7"/>
    </row>
    <row r="5" spans="1:10" x14ac:dyDescent="0.2">
      <c r="A5" s="47" t="s">
        <v>25</v>
      </c>
      <c r="B5" s="47"/>
      <c r="C5" s="47"/>
      <c r="D5" s="41"/>
      <c r="E5" s="45">
        <v>12</v>
      </c>
      <c r="F5" s="45">
        <v>16</v>
      </c>
      <c r="G5" s="45">
        <v>12</v>
      </c>
      <c r="H5" s="45">
        <v>8</v>
      </c>
      <c r="I5" s="12">
        <f>SUM(E5:H5)</f>
        <v>48</v>
      </c>
      <c r="J5" s="7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1" sqref="G11"/>
    </sheetView>
  </sheetViews>
  <sheetFormatPr defaultRowHeight="12.75" x14ac:dyDescent="0.2"/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</row>
    <row r="4" spans="1:9" x14ac:dyDescent="0.2">
      <c r="A4" s="47" t="s">
        <v>24</v>
      </c>
      <c r="B4" s="47"/>
      <c r="C4" s="47"/>
      <c r="D4" s="43">
        <v>0</v>
      </c>
      <c r="E4" s="43">
        <v>18.8</v>
      </c>
      <c r="F4" s="43">
        <v>18</v>
      </c>
      <c r="G4" s="43">
        <v>18.399999999999999</v>
      </c>
      <c r="H4" s="43">
        <v>9</v>
      </c>
      <c r="I4" s="12">
        <f>SUM(E4:H4)</f>
        <v>64.199999999999989</v>
      </c>
    </row>
    <row r="5" spans="1:9" x14ac:dyDescent="0.2">
      <c r="A5" s="47" t="s">
        <v>25</v>
      </c>
      <c r="B5" s="47"/>
      <c r="C5" s="47"/>
      <c r="D5" s="43">
        <v>0</v>
      </c>
      <c r="E5" s="43">
        <v>17.2</v>
      </c>
      <c r="F5" s="43">
        <v>16.8</v>
      </c>
      <c r="G5" s="43">
        <v>17.600000000000001</v>
      </c>
      <c r="H5" s="43">
        <v>8</v>
      </c>
      <c r="I5" s="12">
        <f>SUM(E5:H5)</f>
        <v>59.6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F29" sqref="F29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  <c r="J3" s="6"/>
    </row>
    <row r="4" spans="1:10" x14ac:dyDescent="0.2">
      <c r="A4" s="47" t="s">
        <v>24</v>
      </c>
      <c r="B4" s="47"/>
      <c r="C4" s="47"/>
      <c r="D4" s="42">
        <v>0</v>
      </c>
      <c r="E4" s="42">
        <v>18</v>
      </c>
      <c r="F4" s="42">
        <v>18</v>
      </c>
      <c r="G4" s="42">
        <v>18</v>
      </c>
      <c r="H4" s="42">
        <v>9</v>
      </c>
      <c r="I4" s="12">
        <f>SUM(D4:H4)</f>
        <v>63</v>
      </c>
      <c r="J4" s="7"/>
    </row>
    <row r="5" spans="1:10" x14ac:dyDescent="0.2">
      <c r="A5" s="47" t="s">
        <v>25</v>
      </c>
      <c r="B5" s="47"/>
      <c r="C5" s="47"/>
      <c r="D5" s="42">
        <v>0</v>
      </c>
      <c r="E5" s="42">
        <v>16</v>
      </c>
      <c r="F5" s="42">
        <v>16</v>
      </c>
      <c r="G5" s="42">
        <v>16</v>
      </c>
      <c r="H5" s="42">
        <v>9</v>
      </c>
      <c r="I5" s="12">
        <f>SUM(D5:H5)</f>
        <v>57</v>
      </c>
      <c r="J5" s="7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workbookViewId="0">
      <selection activeCell="I5" sqref="I5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6"/>
      <c r="B3" s="46"/>
      <c r="C3" s="46"/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1" t="s">
        <v>13</v>
      </c>
      <c r="J3" s="6"/>
    </row>
    <row r="4" spans="1:10" x14ac:dyDescent="0.2">
      <c r="A4" s="47" t="s">
        <v>24</v>
      </c>
      <c r="B4" s="47"/>
      <c r="C4" s="47"/>
      <c r="D4" s="44">
        <v>27</v>
      </c>
      <c r="E4" s="44">
        <v>18</v>
      </c>
      <c r="F4" s="44">
        <v>18</v>
      </c>
      <c r="G4" s="44">
        <v>20</v>
      </c>
      <c r="H4" s="44">
        <v>10</v>
      </c>
      <c r="I4" s="12">
        <f>SUM(E4:H4)</f>
        <v>66</v>
      </c>
      <c r="J4" s="7"/>
    </row>
    <row r="5" spans="1:10" x14ac:dyDescent="0.2">
      <c r="A5" s="47" t="s">
        <v>25</v>
      </c>
      <c r="B5" s="47"/>
      <c r="C5" s="47"/>
      <c r="D5" s="44">
        <v>22.799999999999997</v>
      </c>
      <c r="E5" s="44">
        <v>18</v>
      </c>
      <c r="F5" s="44">
        <v>16.8</v>
      </c>
      <c r="G5" s="44">
        <v>18</v>
      </c>
      <c r="H5" s="44">
        <v>8</v>
      </c>
      <c r="I5" s="12">
        <f>SUM(E5:H5)</f>
        <v>60.8</v>
      </c>
      <c r="J5" s="7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H19" sqref="H19"/>
    </sheetView>
  </sheetViews>
  <sheetFormatPr defaultRowHeight="15" x14ac:dyDescent="0.2"/>
  <cols>
    <col min="1" max="1" width="33" style="17" customWidth="1"/>
    <col min="2" max="8" width="7.7109375" style="17" customWidth="1"/>
    <col min="9" max="10" width="7.5703125" style="17" customWidth="1"/>
    <col min="11" max="13" width="7.7109375" style="17" customWidth="1"/>
    <col min="14" max="16384" width="9.140625" style="17"/>
  </cols>
  <sheetData>
    <row r="1" spans="1:16" ht="15.75" x14ac:dyDescent="0.25">
      <c r="A1" s="14" t="s">
        <v>14</v>
      </c>
      <c r="B1" s="15"/>
      <c r="C1" s="14"/>
      <c r="D1" s="14"/>
      <c r="E1" s="14"/>
      <c r="F1" s="14"/>
      <c r="G1" s="14"/>
      <c r="H1" s="14"/>
      <c r="I1" s="14"/>
      <c r="J1" s="16"/>
      <c r="K1" s="16"/>
    </row>
    <row r="2" spans="1:16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6"/>
      <c r="K2" s="16"/>
    </row>
    <row r="3" spans="1:16" ht="15.75" x14ac:dyDescent="0.25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16"/>
      <c r="K3" s="16"/>
    </row>
    <row r="4" spans="1:16" x14ac:dyDescent="0.2">
      <c r="A4" s="15"/>
      <c r="B4" s="15"/>
      <c r="C4" s="15"/>
      <c r="D4" s="15"/>
      <c r="E4" s="15"/>
      <c r="F4" s="15"/>
      <c r="G4" s="15"/>
      <c r="H4" s="18"/>
      <c r="I4" s="18"/>
      <c r="J4" s="19"/>
      <c r="K4" s="19"/>
    </row>
    <row r="5" spans="1:16" ht="15.75" x14ac:dyDescent="0.25">
      <c r="H5" s="48" t="s">
        <v>20</v>
      </c>
      <c r="I5" s="48"/>
      <c r="J5" s="20"/>
      <c r="K5" s="21"/>
      <c r="L5" s="49" t="s">
        <v>21</v>
      </c>
      <c r="M5" s="49"/>
      <c r="N5" s="21"/>
      <c r="O5" s="48" t="s">
        <v>22</v>
      </c>
      <c r="P5" s="48"/>
    </row>
    <row r="6" spans="1:16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4" t="s">
        <v>7</v>
      </c>
      <c r="H6" s="23" t="s">
        <v>15</v>
      </c>
      <c r="I6" s="35" t="s">
        <v>16</v>
      </c>
      <c r="K6" s="24" t="str">
        <f>G6</f>
        <v>Evaluator 6</v>
      </c>
      <c r="L6" s="23" t="s">
        <v>18</v>
      </c>
      <c r="M6" s="35" t="s">
        <v>17</v>
      </c>
      <c r="O6" s="23" t="s">
        <v>1</v>
      </c>
      <c r="P6" s="35" t="s">
        <v>19</v>
      </c>
    </row>
    <row r="7" spans="1:16" ht="16.5" customHeight="1" x14ac:dyDescent="0.25">
      <c r="A7" s="32" t="str">
        <f>'Evaluator 6'!A4:D4</f>
        <v>EBSCO</v>
      </c>
      <c r="B7" s="26">
        <f>'Evaluator 1'!I4</f>
        <v>64.2</v>
      </c>
      <c r="C7" s="26">
        <f>'Evaluator 2'!I4</f>
        <v>62</v>
      </c>
      <c r="D7" s="26">
        <f>'Evaluator 3'!I4</f>
        <v>60</v>
      </c>
      <c r="E7" s="26">
        <f>'Evaluator 4'!I4</f>
        <v>64.199999999999989</v>
      </c>
      <c r="F7" s="26">
        <f>'Evaluator 5'!I4</f>
        <v>63</v>
      </c>
      <c r="G7" s="26">
        <f>'Evaluator 6'!I4</f>
        <v>66</v>
      </c>
      <c r="H7" s="26">
        <f>AVERAGE(B7:G7)</f>
        <v>63.233333333333327</v>
      </c>
      <c r="I7" s="36">
        <f>RANK(H7,$H$7:$H$8,0)</f>
        <v>1</v>
      </c>
      <c r="K7" s="28">
        <f>'Evaluator 6'!D4</f>
        <v>27</v>
      </c>
      <c r="L7" s="26">
        <f>AVERAGE(K7)</f>
        <v>27</v>
      </c>
      <c r="M7" s="36">
        <f>RANK(L7,$L$7:$L$8,0)</f>
        <v>1</v>
      </c>
      <c r="O7" s="29">
        <f>H7+L7</f>
        <v>90.23333333333332</v>
      </c>
      <c r="P7" s="38">
        <f>RANK(O7,$O$7:$O$8,0)</f>
        <v>1</v>
      </c>
    </row>
    <row r="8" spans="1:16" ht="16.5" customHeight="1" x14ac:dyDescent="0.2">
      <c r="A8" s="33" t="str">
        <f>'Evaluator 6'!A5:D5</f>
        <v>WT Cox Information Services</v>
      </c>
      <c r="B8" s="27">
        <f>'Evaluator 1'!I5</f>
        <v>60.400000000000006</v>
      </c>
      <c r="C8" s="27">
        <f>'Evaluator 2'!I5</f>
        <v>54</v>
      </c>
      <c r="D8" s="27">
        <f>'Evaluator 3'!I5</f>
        <v>48</v>
      </c>
      <c r="E8" s="27">
        <f>'Evaluator 4'!I5</f>
        <v>59.6</v>
      </c>
      <c r="F8" s="26">
        <f>'Evaluator 5'!I5</f>
        <v>57</v>
      </c>
      <c r="G8" s="26">
        <f>'Evaluator 6'!I5</f>
        <v>60.8</v>
      </c>
      <c r="H8" s="26">
        <f>AVERAGE(B8:G8)</f>
        <v>56.633333333333333</v>
      </c>
      <c r="I8" s="37">
        <f>RANK(H8,$H$7:$H$8,0)</f>
        <v>2</v>
      </c>
      <c r="K8" s="30">
        <f>'Evaluator 6'!D5</f>
        <v>22.799999999999997</v>
      </c>
      <c r="L8" s="27">
        <f t="shared" ref="L8" si="0">AVERAGE(K8)</f>
        <v>22.799999999999997</v>
      </c>
      <c r="M8" s="37">
        <f>RANK(L8,$L$7:$L$8,0)</f>
        <v>2</v>
      </c>
      <c r="O8" s="31">
        <f>H8+L8</f>
        <v>79.433333333333337</v>
      </c>
      <c r="P8" s="37">
        <f>RANK(O8,$O$7:$O$8,0)</f>
        <v>2</v>
      </c>
    </row>
    <row r="27" spans="1:1" x14ac:dyDescent="0.2">
      <c r="A27" s="34" t="s">
        <v>23</v>
      </c>
    </row>
    <row r="28" spans="1:1" x14ac:dyDescent="0.2">
      <c r="A28" s="34"/>
    </row>
  </sheetData>
  <mergeCells count="4">
    <mergeCell ref="O5:P5"/>
    <mergeCell ref="H5:I5"/>
    <mergeCell ref="L5:M5"/>
    <mergeCell ref="A3:I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zoomScaleNormal="100" workbookViewId="0">
      <selection activeCell="B39" sqref="B39"/>
    </sheetView>
  </sheetViews>
  <sheetFormatPr defaultRowHeight="12.75" x14ac:dyDescent="0.2"/>
  <cols>
    <col min="1" max="1" width="26.140625" style="53" customWidth="1"/>
    <col min="2" max="2" width="23.140625" style="53" customWidth="1"/>
    <col min="3" max="3" width="2" style="53" customWidth="1"/>
    <col min="4" max="4" width="1.85546875" style="53" customWidth="1"/>
    <col min="5" max="16" width="9.5703125" style="53" customWidth="1"/>
    <col min="17" max="16384" width="9.140625" style="53"/>
  </cols>
  <sheetData>
    <row r="1" spans="1:10" ht="15.75" customHeight="1" x14ac:dyDescent="0.2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5.75" x14ac:dyDescent="0.25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x14ac:dyDescent="0.2">
      <c r="A3" s="56" t="s">
        <v>28</v>
      </c>
      <c r="B3" s="57"/>
      <c r="C3" s="57"/>
      <c r="D3" s="57"/>
    </row>
    <row r="4" spans="1:10" ht="15" customHeight="1" x14ac:dyDescent="0.2">
      <c r="A4" s="56" t="s">
        <v>29</v>
      </c>
      <c r="B4" s="58" t="s">
        <v>30</v>
      </c>
      <c r="C4" s="58"/>
      <c r="D4" s="58"/>
      <c r="E4" s="59"/>
    </row>
    <row r="5" spans="1:10" ht="18" customHeight="1" x14ac:dyDescent="0.25">
      <c r="A5" s="60" t="s">
        <v>31</v>
      </c>
      <c r="D5" s="61"/>
      <c r="E5" s="59"/>
    </row>
    <row r="6" spans="1:10" ht="30" customHeight="1" x14ac:dyDescent="0.25">
      <c r="A6" s="60" t="s">
        <v>32</v>
      </c>
      <c r="B6" s="62"/>
      <c r="D6" s="61"/>
      <c r="E6" s="59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5">
      <c r="B11" s="63"/>
    </row>
    <row r="12" spans="1:10" ht="15" customHeight="1" x14ac:dyDescent="0.25">
      <c r="B12" s="63"/>
    </row>
    <row r="13" spans="1:10" ht="15" customHeight="1" x14ac:dyDescent="0.25">
      <c r="B13" s="63"/>
    </row>
    <row r="14" spans="1:10" ht="15" customHeight="1" x14ac:dyDescent="0.25">
      <c r="B14" s="63"/>
    </row>
    <row r="15" spans="1:10" ht="15" customHeight="1" x14ac:dyDescent="0.2"/>
    <row r="16" spans="1:10" ht="15" customHeight="1" x14ac:dyDescent="0.2"/>
    <row r="17" spans="1:16" ht="15" customHeight="1" x14ac:dyDescent="0.2"/>
    <row r="18" spans="1:16" ht="11.25" customHeight="1" thickBot="1" x14ac:dyDescent="0.25"/>
    <row r="19" spans="1:16" s="64" customFormat="1" ht="13.5" thickBot="1" x14ac:dyDescent="0.25">
      <c r="B19" s="65" t="s">
        <v>33</v>
      </c>
      <c r="C19" s="66"/>
      <c r="D19" s="67"/>
      <c r="E19" s="65" t="s">
        <v>34</v>
      </c>
      <c r="F19" s="66"/>
      <c r="G19" s="67"/>
      <c r="H19" s="65" t="s">
        <v>35</v>
      </c>
      <c r="I19" s="66"/>
      <c r="J19" s="67"/>
      <c r="K19" s="65" t="s">
        <v>36</v>
      </c>
      <c r="L19" s="66"/>
      <c r="M19" s="67"/>
      <c r="N19" s="65" t="s">
        <v>37</v>
      </c>
      <c r="O19" s="66"/>
      <c r="P19" s="67"/>
    </row>
    <row r="20" spans="1:16" s="64" customFormat="1" ht="171" customHeight="1" x14ac:dyDescent="0.2">
      <c r="B20" s="68" t="s">
        <v>45</v>
      </c>
      <c r="C20" s="69"/>
      <c r="D20" s="70"/>
      <c r="E20" s="71" t="s">
        <v>38</v>
      </c>
      <c r="F20" s="69"/>
      <c r="G20" s="70"/>
      <c r="H20" s="71" t="s">
        <v>39</v>
      </c>
      <c r="I20" s="69"/>
      <c r="J20" s="70"/>
      <c r="K20" s="71" t="s">
        <v>40</v>
      </c>
      <c r="L20" s="69"/>
      <c r="M20" s="70"/>
      <c r="N20" s="71" t="s">
        <v>41</v>
      </c>
      <c r="O20" s="69"/>
      <c r="P20" s="70"/>
    </row>
    <row r="21" spans="1:16" s="76" customFormat="1" ht="11.25" customHeight="1" x14ac:dyDescent="0.2">
      <c r="A21" s="72"/>
      <c r="B21" s="73" t="s">
        <v>42</v>
      </c>
      <c r="C21" s="74"/>
      <c r="D21" s="75"/>
      <c r="E21" s="73" t="s">
        <v>42</v>
      </c>
      <c r="F21" s="74"/>
      <c r="G21" s="75"/>
      <c r="H21" s="73" t="s">
        <v>42</v>
      </c>
      <c r="I21" s="74"/>
      <c r="J21" s="75"/>
      <c r="K21" s="73" t="s">
        <v>42</v>
      </c>
      <c r="L21" s="74"/>
      <c r="M21" s="75"/>
      <c r="N21" s="73" t="s">
        <v>42</v>
      </c>
      <c r="O21" s="74"/>
      <c r="P21" s="75"/>
    </row>
    <row r="22" spans="1:16" s="76" customFormat="1" x14ac:dyDescent="0.2">
      <c r="A22" s="77" t="s">
        <v>24</v>
      </c>
      <c r="B22" s="78"/>
      <c r="C22" s="79"/>
      <c r="D22" s="80"/>
      <c r="E22" s="78"/>
      <c r="F22" s="79"/>
      <c r="G22" s="80"/>
      <c r="H22" s="78"/>
      <c r="I22" s="79"/>
      <c r="J22" s="80"/>
      <c r="K22" s="78"/>
      <c r="L22" s="79"/>
      <c r="M22" s="80"/>
      <c r="N22" s="78"/>
      <c r="O22" s="79"/>
      <c r="P22" s="80"/>
    </row>
    <row r="23" spans="1:16" s="76" customFormat="1" ht="18.75" customHeight="1" x14ac:dyDescent="0.2">
      <c r="A23" s="81" t="s">
        <v>25</v>
      </c>
      <c r="B23" s="82"/>
      <c r="C23" s="83"/>
      <c r="D23" s="84"/>
      <c r="E23" s="82"/>
      <c r="F23" s="83"/>
      <c r="G23" s="84"/>
      <c r="H23" s="82"/>
      <c r="I23" s="83"/>
      <c r="J23" s="84"/>
      <c r="K23" s="82"/>
      <c r="L23" s="83"/>
      <c r="M23" s="84"/>
      <c r="N23" s="82"/>
      <c r="O23" s="83"/>
      <c r="P23" s="84"/>
    </row>
    <row r="24" spans="1:16" s="86" customFormat="1" ht="7.5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s="87" customFormat="1" ht="6.75" customHeight="1" x14ac:dyDescent="0.2"/>
    <row r="27" spans="1:16" x14ac:dyDescent="0.2">
      <c r="A27" s="88"/>
      <c r="G27" s="89"/>
      <c r="H27" s="89"/>
    </row>
    <row r="28" spans="1:16" x14ac:dyDescent="0.2">
      <c r="A28" s="90" t="s">
        <v>43</v>
      </c>
      <c r="G28" s="89"/>
      <c r="H28" s="89"/>
      <c r="I28" s="89"/>
      <c r="J28" s="89"/>
    </row>
    <row r="29" spans="1:16" ht="15" x14ac:dyDescent="0.25">
      <c r="A29" s="91"/>
      <c r="B29" s="92"/>
      <c r="C29" s="92"/>
      <c r="G29" s="89"/>
      <c r="H29" s="89"/>
      <c r="I29" s="89"/>
      <c r="J29" s="89"/>
    </row>
    <row r="30" spans="1:16" ht="15" x14ac:dyDescent="0.25">
      <c r="A30" s="91"/>
      <c r="B30" s="92"/>
      <c r="C30" s="92"/>
      <c r="G30" s="89"/>
      <c r="H30" s="89"/>
      <c r="I30" s="89"/>
      <c r="J30" s="89"/>
    </row>
    <row r="31" spans="1:16" ht="15" x14ac:dyDescent="0.25">
      <c r="A31" s="91"/>
      <c r="B31" s="92"/>
      <c r="C31" s="92"/>
      <c r="G31" s="89"/>
      <c r="H31" s="89"/>
      <c r="I31" s="89"/>
      <c r="J31" s="89"/>
    </row>
    <row r="32" spans="1:16" ht="15" x14ac:dyDescent="0.25">
      <c r="A32" s="91"/>
      <c r="B32" s="92"/>
      <c r="C32" s="92"/>
      <c r="G32" s="89"/>
      <c r="H32" s="89"/>
      <c r="I32" s="89"/>
      <c r="J32" s="89"/>
    </row>
    <row r="33" spans="1:13" ht="15" x14ac:dyDescent="0.25">
      <c r="A33" s="91"/>
      <c r="B33" s="92"/>
      <c r="C33" s="92"/>
      <c r="G33" s="89"/>
      <c r="H33" s="89"/>
      <c r="I33" s="89"/>
      <c r="J33" s="89"/>
    </row>
    <row r="34" spans="1:13" ht="15" x14ac:dyDescent="0.25">
      <c r="A34" s="91"/>
      <c r="B34" s="92"/>
      <c r="C34" s="93"/>
      <c r="G34" s="89"/>
      <c r="H34" s="89"/>
      <c r="I34" s="89"/>
      <c r="J34" s="89"/>
    </row>
    <row r="35" spans="1:13" x14ac:dyDescent="0.2">
      <c r="I35" s="89"/>
      <c r="J35" s="89"/>
      <c r="K35" s="89"/>
      <c r="L35" s="89"/>
    </row>
    <row r="36" spans="1:13" x14ac:dyDescent="0.2">
      <c r="I36" s="89"/>
      <c r="J36" s="89"/>
      <c r="K36" s="89"/>
      <c r="L36" s="89"/>
      <c r="M36" s="89"/>
    </row>
    <row r="37" spans="1:13" x14ac:dyDescent="0.2">
      <c r="L37" s="89"/>
      <c r="M37" s="89"/>
    </row>
    <row r="38" spans="1:13" x14ac:dyDescent="0.2">
      <c r="L38" s="89"/>
      <c r="M38" s="89"/>
    </row>
    <row r="39" spans="1:13" x14ac:dyDescent="0.2">
      <c r="L39" s="89"/>
      <c r="M39" s="89"/>
    </row>
    <row r="40" spans="1:13" x14ac:dyDescent="0.2">
      <c r="L40" s="89"/>
      <c r="M40" s="89"/>
    </row>
    <row r="53" spans="1:1" x14ac:dyDescent="0.2">
      <c r="A53" s="94" t="s">
        <v>44</v>
      </c>
    </row>
  </sheetData>
  <mergeCells count="26">
    <mergeCell ref="B22:D22"/>
    <mergeCell ref="E22:G22"/>
    <mergeCell ref="H22:J22"/>
    <mergeCell ref="K22:M22"/>
    <mergeCell ref="N22:P22"/>
    <mergeCell ref="B23:D23"/>
    <mergeCell ref="E23:G23"/>
    <mergeCell ref="H23:J23"/>
    <mergeCell ref="K23:M23"/>
    <mergeCell ref="N23:P23"/>
    <mergeCell ref="B20:D20"/>
    <mergeCell ref="E20:G20"/>
    <mergeCell ref="H20:J20"/>
    <mergeCell ref="K20:M20"/>
    <mergeCell ref="N20:P20"/>
    <mergeCell ref="B21:D21"/>
    <mergeCell ref="E21:G21"/>
    <mergeCell ref="H21:J21"/>
    <mergeCell ref="K21:M21"/>
    <mergeCell ref="N21:P21"/>
    <mergeCell ref="A1:I1"/>
    <mergeCell ref="B19:D19"/>
    <mergeCell ref="E19:G19"/>
    <mergeCell ref="H19:J19"/>
    <mergeCell ref="K19:M19"/>
    <mergeCell ref="N19:P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581025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95250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2020-09-29T19:18:57Z</dcterms:modified>
</cp:coreProperties>
</file>