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2"/>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J4" i="10" l="1"/>
  <c r="J4" i="9"/>
  <c r="E7" i="1" s="1"/>
  <c r="J4" i="5"/>
  <c r="J4" i="3"/>
  <c r="C7" i="1" s="1"/>
  <c r="J4" i="2"/>
  <c r="B7" i="1" s="1"/>
  <c r="F7" i="1"/>
  <c r="D7" i="1"/>
  <c r="D4" i="10"/>
  <c r="D4" i="9"/>
  <c r="D4" i="5"/>
  <c r="D4" i="3"/>
  <c r="D4" i="2"/>
  <c r="K6" i="1" l="1"/>
  <c r="L6" i="1"/>
  <c r="M6" i="1"/>
  <c r="N6" i="1"/>
  <c r="J6" i="1"/>
  <c r="M7" i="1" l="1"/>
  <c r="L7" i="1"/>
  <c r="K7" i="1"/>
  <c r="N7" i="1"/>
  <c r="J7" i="1" l="1"/>
  <c r="D5" i="13"/>
  <c r="E5" i="13" s="1"/>
  <c r="G7" i="1" l="1"/>
  <c r="A7" i="1" l="1"/>
  <c r="O7" i="1" l="1"/>
  <c r="P7" i="1" l="1"/>
</calcChain>
</file>

<file path=xl/sharedStrings.xml><?xml version="1.0" encoding="utf-8"?>
<sst xmlns="http://schemas.openxmlformats.org/spreadsheetml/2006/main" count="94" uniqueCount="50">
  <si>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</si>
  <si>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</si>
  <si>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</si>
  <si>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</si>
  <si>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</si>
  <si>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</si>
  <si>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</si>
  <si>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</si>
  <si>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</si>
  <si>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</si>
  <si>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</si>
  <si>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</si>
  <si>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</si>
  <si>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</si>
  <si>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</si>
  <si>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</si>
  <si>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</si>
  <si>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</si>
  <si>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</si>
  <si>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</si>
  <si>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</si>
  <si>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</si>
  <si>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</si>
  <si>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Technical</t>
  </si>
  <si>
    <t>RATIO FORMULA:  Points x (Lowest Cost / Bidders Amount)</t>
  </si>
  <si>
    <t>Avg of comm rank per vendor</t>
  </si>
  <si>
    <t>Total</t>
  </si>
  <si>
    <t>Jonmar</t>
  </si>
  <si>
    <t>RFP730-20041 ATS Replacement</t>
  </si>
  <si>
    <t>University of Houston Evaluation Matrix $1 Million+</t>
  </si>
  <si>
    <t>Name</t>
  </si>
  <si>
    <t>Evaluation Due Date</t>
  </si>
  <si>
    <t>3/23/2020 @ 3 PM</t>
  </si>
  <si>
    <t>Click to review the Non Disclosure Agreement</t>
  </si>
  <si>
    <t>Click to review the Nepotism Agreement</t>
  </si>
  <si>
    <t xml:space="preserve"> Criteria 1</t>
  </si>
  <si>
    <t xml:space="preserve"> Criteria 2</t>
  </si>
  <si>
    <t xml:space="preserve"> Criteria 3</t>
  </si>
  <si>
    <t xml:space="preserve"> Criteria 4</t>
  </si>
  <si>
    <t xml:space="preserve"> Criteria 5</t>
  </si>
  <si>
    <t xml:space="preserve"> Criteria 6</t>
  </si>
  <si>
    <t>CRITERION 1: Respondent’s Cost and Delivery Proposal (Section 4.2)
**PURCHASING WILL EVALUATE**</t>
  </si>
  <si>
    <t>CRITERION 2: Respondent’s qualifications and experience with a focus on renovations with short durations completed for the University of Houston System (including any component university) or other institutions of higher education (Section 4.3)</t>
  </si>
  <si>
    <t>CRITERION 3: Respondent’s qualifications and experience of Proposed Construction Team (Section 4.4)</t>
  </si>
  <si>
    <t>CRITERION 4: Respondent’s construction and execution plan (Section 4.5)</t>
  </si>
  <si>
    <t>CRITERION 5: Respondent’s project planning and scheduling (Section 4.6)</t>
  </si>
  <si>
    <t>CRITERION 6: 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</si>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</sst>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sz val="8"/>
      <color rgb="FF000000"/>
      <name val="Segoe UI"/>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15">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47" fillId="27" borderId="0" applyNumberFormat="0" applyBorder="0" applyAlignment="0" applyProtection="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0" fillId="0" borderId="0" applyNumberFormat="0" applyFill="0" applyBorder="0" applyAlignment="0" applyProtection="0"/>
  </cellStyleXfs>
  <cellXfs count="102">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19" fillId="0" borderId="0" xfId="0" applyFont="1"/>
    <xf numFmtId="0" fontId="0" fillId="0" borderId="0" xfId="0"/>
    <xf numFmtId="0" fontId="17" fillId="0" borderId="0" xfId="0" applyFont="1" applyBorder="1" applyAlignment="1">
      <alignment horizontal="left"/>
    </xf>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8" fillId="26" borderId="0" xfId="0" applyFont="1" applyFill="1"/>
    <xf numFmtId="0" fontId="41"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right"/>
    </xf>
    <xf numFmtId="0" fontId="18" fillId="26" borderId="11" xfId="0" applyFont="1" applyFill="1" applyBorder="1" applyAlignment="1">
      <alignment horizontal="left"/>
    </xf>
    <xf numFmtId="0" fontId="42" fillId="26" borderId="0" xfId="0" applyFont="1" applyFill="1"/>
    <xf numFmtId="0" fontId="47" fillId="27" borderId="12" xfId="101" applyBorder="1" applyAlignment="1">
      <alignment horizontal="right"/>
    </xf>
    <xf numFmtId="0" fontId="38" fillId="25" borderId="13" xfId="0" applyFont="1" applyFill="1" applyBorder="1" applyAlignment="1">
      <alignment horizontal="right" textRotation="90" wrapText="1"/>
    </xf>
    <xf numFmtId="0" fontId="44" fillId="0" borderId="0" xfId="98" applyFont="1" applyAlignment="1"/>
    <xf numFmtId="0" fontId="40" fillId="26" borderId="0" xfId="0" applyFont="1" applyFill="1" applyAlignment="1">
      <alignment horizontal="right"/>
    </xf>
    <xf numFmtId="2" fontId="0" fillId="0" borderId="0" xfId="0" applyNumberFormat="1"/>
    <xf numFmtId="0" fontId="18" fillId="26" borderId="11" xfId="0" applyFont="1" applyFill="1" applyBorder="1"/>
    <xf numFmtId="0" fontId="17" fillId="26" borderId="13" xfId="0" applyFont="1" applyFill="1" applyBorder="1" applyAlignment="1">
      <alignment horizontal="right" textRotation="90" wrapText="1"/>
    </xf>
    <xf numFmtId="4" fontId="18" fillId="26" borderId="12" xfId="0" applyNumberFormat="1" applyFont="1" applyFill="1" applyBorder="1" applyAlignment="1">
      <alignment horizontal="right"/>
    </xf>
    <xf numFmtId="0" fontId="18" fillId="26" borderId="12" xfId="0" applyFont="1" applyFill="1" applyBorder="1" applyAlignment="1">
      <alignment horizontal="right"/>
    </xf>
    <xf numFmtId="0" fontId="44" fillId="0" borderId="20" xfId="98" applyFont="1" applyBorder="1" applyAlignment="1">
      <alignment vertical="center"/>
    </xf>
    <xf numFmtId="0" fontId="0" fillId="0" borderId="0" xfId="0" applyFill="1"/>
    <xf numFmtId="44" fontId="39" fillId="24" borderId="0" xfId="106" applyFont="1" applyFill="1"/>
    <xf numFmtId="1" fontId="19" fillId="0" borderId="21" xfId="1" applyNumberFormat="1" applyFont="1" applyBorder="1" applyAlignment="1">
      <alignment horizontal="center" vertical="center"/>
    </xf>
    <xf numFmtId="44" fontId="39" fillId="0" borderId="21" xfId="106" applyFont="1" applyBorder="1" applyAlignment="1">
      <alignment horizontal="center" vertical="center"/>
    </xf>
    <xf numFmtId="2" fontId="18" fillId="26" borderId="11" xfId="0" applyNumberFormat="1" applyFont="1" applyFill="1" applyBorder="1"/>
    <xf numFmtId="2" fontId="45" fillId="0" borderId="0" xfId="98" applyNumberFormat="1" applyFont="1" applyFill="1" applyBorder="1"/>
    <xf numFmtId="2" fontId="19" fillId="0" borderId="0" xfId="98" applyNumberFormat="1" applyFont="1"/>
    <xf numFmtId="0" fontId="19" fillId="0" borderId="0" xfId="98" applyFont="1"/>
    <xf numFmtId="0" fontId="44" fillId="0" borderId="10" xfId="111" applyFont="1" applyBorder="1" applyAlignment="1">
      <alignment horizontal="right"/>
    </xf>
    <xf numFmtId="0" fontId="46" fillId="0" borderId="10" xfId="111" applyFont="1" applyFill="1" applyBorder="1" applyAlignment="1">
      <alignment horizontal="right"/>
    </xf>
    <xf numFmtId="0" fontId="19" fillId="0" borderId="0" xfId="98" applyFont="1"/>
    <xf numFmtId="0" fontId="19" fillId="0" borderId="0" xfId="98" applyFont="1"/>
    <xf numFmtId="0" fontId="19" fillId="0" borderId="0" xfId="98" applyFont="1"/>
    <xf numFmtId="0" fontId="19" fillId="0" borderId="0" xfId="98" applyFont="1"/>
    <xf numFmtId="0" fontId="43" fillId="0" borderId="10" xfId="111" applyFont="1" applyBorder="1" applyAlignment="1">
      <alignment horizontal="center"/>
    </xf>
    <xf numFmtId="0" fontId="44" fillId="0" borderId="0" xfId="98" applyFont="1" applyAlignment="1">
      <alignment horizontal="left"/>
    </xf>
    <xf numFmtId="0" fontId="44" fillId="24" borderId="20" xfId="98" applyFont="1" applyFill="1" applyBorder="1" applyAlignment="1">
      <alignment horizontal="left" vertical="center"/>
    </xf>
    <xf numFmtId="0" fontId="0" fillId="24" borderId="0" xfId="0" applyFill="1" applyAlignment="1">
      <alignment horizontal="left" wrapText="1"/>
    </xf>
    <xf numFmtId="164" fontId="43" fillId="25" borderId="19" xfId="108" applyNumberFormat="1" applyFont="1" applyFill="1" applyBorder="1" applyAlignment="1">
      <alignment horizontal="left" vertical="center" wrapText="1"/>
    </xf>
    <xf numFmtId="164" fontId="43" fillId="25" borderId="17" xfId="108" applyNumberFormat="1" applyFont="1" applyFill="1" applyBorder="1" applyAlignment="1">
      <alignment horizontal="left" vertical="center" wrapText="1"/>
    </xf>
    <xf numFmtId="164" fontId="43" fillId="25" borderId="15" xfId="108" applyNumberFormat="1" applyFont="1" applyFill="1" applyBorder="1" applyAlignment="1">
      <alignment horizontal="left" vertical="center" wrapText="1"/>
    </xf>
    <xf numFmtId="164" fontId="43" fillId="25" borderId="19" xfId="108" applyNumberFormat="1" applyFont="1" applyFill="1" applyBorder="1" applyAlignment="1">
      <alignment horizontal="right" vertical="center" wrapText="1"/>
    </xf>
    <xf numFmtId="164" fontId="43" fillId="25" borderId="17" xfId="108" applyNumberFormat="1" applyFont="1" applyFill="1" applyBorder="1" applyAlignment="1">
      <alignment horizontal="right" vertical="center" wrapText="1"/>
    </xf>
    <xf numFmtId="164" fontId="43" fillId="25" borderId="15" xfId="108" applyNumberFormat="1" applyFont="1" applyFill="1" applyBorder="1" applyAlignment="1">
      <alignment horizontal="right" vertical="center" wrapText="1"/>
    </xf>
    <xf numFmtId="164" fontId="43" fillId="25" borderId="18" xfId="108" applyNumberFormat="1" applyFont="1" applyFill="1" applyBorder="1" applyAlignment="1">
      <alignment horizontal="right" vertical="center" wrapText="1"/>
    </xf>
    <xf numFmtId="164" fontId="43" fillId="25" borderId="16" xfId="108" applyNumberFormat="1" applyFont="1" applyFill="1" applyBorder="1" applyAlignment="1">
      <alignment horizontal="right" vertical="center" wrapText="1"/>
    </xf>
    <xf numFmtId="164" fontId="43" fillId="25" borderId="14" xfId="108" applyNumberFormat="1" applyFont="1" applyFill="1" applyBorder="1" applyAlignment="1">
      <alignment horizontal="right" vertical="center" wrapText="1"/>
    </xf>
    <xf numFmtId="0" fontId="40" fillId="0" borderId="0" xfId="0" applyFont="1" applyFill="1" applyAlignment="1">
      <alignment horizontal="left"/>
    </xf>
    <xf numFmtId="0" fontId="40" fillId="26" borderId="0" xfId="0" applyFont="1" applyFill="1" applyAlignment="1">
      <alignment horizontal="righ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ont="1" applyFill="1"/>
    <xf numFmtId="0" fontId="17" fillId="0" borderId="0" xfId="98" applyFont="1" applyFill="1" applyAlignment="1">
      <alignment horizontal="left"/>
    </xf>
    <xf numFmtId="0" fontId="18" fillId="26" borderId="0" xfId="98" applyFont="1" applyFill="1"/>
    <xf numFmtId="0" fontId="43" fillId="26" borderId="0" xfId="113" applyFont="1" applyFill="1" applyBorder="1" applyAlignment="1">
      <alignment horizontal="left"/>
    </xf>
    <xf numFmtId="0" fontId="19" fillId="24" borderId="0" xfId="113" applyFont="1" applyFill="1" applyBorder="1" applyAlignment="1">
      <alignment horizontal="center"/>
    </xf>
    <xf numFmtId="165" fontId="48" fillId="0" borderId="0" xfId="113" applyNumberFormat="1" applyFont="1" applyFill="1" applyBorder="1" applyAlignment="1">
      <alignment horizontal="center"/>
    </xf>
    <xf numFmtId="0" fontId="48" fillId="26" borderId="0" xfId="113" applyFont="1" applyFill="1" applyBorder="1" applyAlignment="1"/>
    <xf numFmtId="0" fontId="51" fillId="24" borderId="0" xfId="114" applyFont="1" applyFill="1"/>
    <xf numFmtId="0" fontId="19" fillId="24" borderId="0" xfId="98" applyFont="1" applyFill="1"/>
    <xf numFmtId="0" fontId="43" fillId="24" borderId="0" xfId="113" applyFont="1" applyFill="1" applyBorder="1" applyAlignment="1"/>
    <xf numFmtId="0" fontId="48" fillId="24" borderId="0" xfId="113" applyFont="1" applyFill="1" applyBorder="1" applyAlignment="1"/>
    <xf numFmtId="0" fontId="44" fillId="24" borderId="0" xfId="98" applyFont="1" applyFill="1"/>
    <xf numFmtId="0" fontId="42" fillId="26" borderId="0" xfId="98" applyFont="1" applyFill="1"/>
    <xf numFmtId="0" fontId="50" fillId="26" borderId="0" xfId="114" applyFill="1"/>
    <xf numFmtId="0" fontId="19" fillId="26" borderId="0" xfId="98" applyFont="1" applyFill="1" applyAlignment="1">
      <alignment horizontal="center"/>
    </xf>
    <xf numFmtId="0" fontId="44" fillId="28" borderId="22" xfId="98" applyFont="1" applyFill="1" applyBorder="1" applyAlignment="1">
      <alignment horizontal="left"/>
    </xf>
    <xf numFmtId="0" fontId="44" fillId="28" borderId="21" xfId="98" applyFont="1" applyFill="1" applyBorder="1" applyAlignment="1">
      <alignment horizontal="left"/>
    </xf>
    <xf numFmtId="0" fontId="44" fillId="28" borderId="23" xfId="98" applyFont="1" applyFill="1" applyBorder="1" applyAlignment="1">
      <alignment horizontal="left"/>
    </xf>
    <xf numFmtId="0" fontId="52" fillId="26" borderId="22" xfId="98" applyFont="1" applyFill="1" applyBorder="1" applyAlignment="1">
      <alignment horizontal="left" vertical="top" wrapText="1"/>
    </xf>
    <xf numFmtId="0" fontId="42" fillId="26" borderId="21" xfId="98" applyFont="1" applyFill="1" applyBorder="1" applyAlignment="1">
      <alignment horizontal="left" vertical="top" wrapText="1"/>
    </xf>
    <xf numFmtId="0" fontId="42" fillId="26" borderId="23" xfId="98" applyFont="1" applyFill="1" applyBorder="1" applyAlignment="1">
      <alignment horizontal="left" vertical="top" wrapText="1"/>
    </xf>
    <xf numFmtId="0" fontId="42" fillId="26" borderId="22" xfId="98" applyFont="1" applyFill="1" applyBorder="1" applyAlignment="1">
      <alignment horizontal="left" vertical="top" wrapText="1"/>
    </xf>
    <xf numFmtId="0" fontId="53" fillId="26" borderId="0" xfId="98" applyFont="1" applyFill="1" applyAlignment="1">
      <alignment wrapText="1"/>
    </xf>
    <xf numFmtId="0" fontId="53" fillId="25" borderId="24" xfId="98" applyFont="1" applyFill="1" applyBorder="1" applyAlignment="1">
      <alignment horizontal="center" wrapText="1"/>
    </xf>
    <xf numFmtId="0" fontId="53" fillId="25" borderId="25" xfId="98" applyFont="1" applyFill="1" applyBorder="1" applyAlignment="1">
      <alignment horizontal="center" wrapText="1"/>
    </xf>
    <xf numFmtId="0" fontId="53" fillId="25" borderId="26" xfId="98" applyFont="1" applyFill="1" applyBorder="1" applyAlignment="1">
      <alignment horizontal="center" wrapText="1"/>
    </xf>
    <xf numFmtId="0" fontId="53" fillId="26" borderId="0" xfId="98" applyFont="1" applyFill="1" applyAlignment="1">
      <alignment horizontal="center" wrapText="1"/>
    </xf>
    <xf numFmtId="0" fontId="39" fillId="26" borderId="11" xfId="98" applyFont="1" applyFill="1" applyBorder="1" applyAlignment="1">
      <alignment wrapText="1"/>
    </xf>
    <xf numFmtId="0" fontId="19" fillId="0" borderId="12" xfId="98" applyFont="1" applyFill="1" applyBorder="1" applyAlignment="1">
      <alignment horizontal="center"/>
    </xf>
    <xf numFmtId="0" fontId="19" fillId="0" borderId="11" xfId="98" applyFont="1" applyFill="1" applyBorder="1" applyAlignment="1">
      <alignment horizontal="center"/>
    </xf>
    <xf numFmtId="0" fontId="19" fillId="0" borderId="27" xfId="98" applyFont="1" applyFill="1" applyBorder="1" applyAlignment="1">
      <alignment horizontal="center"/>
    </xf>
    <xf numFmtId="0" fontId="19" fillId="24" borderId="12" xfId="98" applyFont="1" applyFill="1" applyBorder="1" applyAlignment="1">
      <alignment horizontal="center"/>
    </xf>
    <xf numFmtId="0" fontId="19" fillId="24" borderId="11" xfId="98" applyFont="1" applyFill="1" applyBorder="1" applyAlignment="1">
      <alignment horizontal="center"/>
    </xf>
    <xf numFmtId="0" fontId="19" fillId="24" borderId="27" xfId="98" applyFont="1" applyFill="1" applyBorder="1" applyAlignment="1">
      <alignment horizontal="center"/>
    </xf>
    <xf numFmtId="0" fontId="19" fillId="29" borderId="0" xfId="98" applyFont="1" applyFill="1" applyBorder="1"/>
    <xf numFmtId="0" fontId="19" fillId="29" borderId="28" xfId="98" applyFont="1" applyFill="1" applyBorder="1"/>
    <xf numFmtId="0" fontId="19" fillId="26" borderId="10" xfId="98" applyFont="1" applyFill="1" applyBorder="1"/>
    <xf numFmtId="0" fontId="46" fillId="26" borderId="0" xfId="98" applyFont="1" applyFill="1"/>
    <xf numFmtId="0" fontId="19" fillId="26" borderId="0" xfId="98" applyFont="1" applyFill="1" applyAlignment="1">
      <alignment wrapText="1"/>
    </xf>
    <xf numFmtId="0" fontId="54" fillId="0" borderId="0" xfId="113" applyFont="1" applyAlignment="1">
      <alignment horizontal="left"/>
    </xf>
    <xf numFmtId="0" fontId="39" fillId="26" borderId="0" xfId="98" applyFont="1" applyFill="1"/>
  </cellXfs>
  <cellStyles count="11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8"/>
    <cellStyle name="Currency" xfId="106" builtinId="4"/>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9"/>
    <cellStyle name="Normal 3 4" xfId="107"/>
    <cellStyle name="Normal 4" xfId="4"/>
    <cellStyle name="Normal 4 10" xfId="100"/>
    <cellStyle name="Normal 4 11" xfId="103"/>
    <cellStyle name="Normal 4 12" xfId="105"/>
    <cellStyle name="Normal 4 13" xfId="11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2"/>
    <cellStyle name="Normal 7" xfId="104"/>
    <cellStyle name="Normal 8" xfId="110"/>
    <cellStyle name="Normal 9" xfId="113"/>
    <cellStyle name="Note 2" xfId="5"/>
    <cellStyle name="Note 3" xfId="89"/>
    <cellStyle name="Note 4" xfId="42"/>
    <cellStyle name="Note 4 2" xfId="99"/>
    <cellStyle name="Output 2" xfId="84"/>
    <cellStyle name="Output 3" xfId="43"/>
    <cellStyle name="Percent 2" xfId="112"/>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7</xdr:row>
      <xdr:rowOff>152400</xdr:rowOff>
    </xdr:from>
    <xdr:ext cx="3504293" cy="1654812"/>
    <xdr:sp macro="" textlink="">
      <xdr:nvSpPr>
        <xdr:cNvPr id="2" name="TextBox 1"/>
        <xdr:cNvSpPr txBox="1"/>
      </xdr:nvSpPr>
      <xdr:spPr>
        <a:xfrm>
          <a:off x="0" y="1704975"/>
          <a:ext cx="3504293" cy="165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800" b="1" i="0">
              <a:solidFill>
                <a:srgbClr val="FF0000"/>
              </a:solidFill>
              <a:effectLst/>
              <a:latin typeface="Arial" panose="020B0604020202020204" pitchFamily="34" charset="0"/>
              <a:ea typeface="+mn-ea"/>
              <a:cs typeface="Arial" panose="020B0604020202020204" pitchFamily="34" charset="0"/>
            </a:rPr>
            <a:t>Review</a:t>
          </a:r>
          <a:r>
            <a:rPr lang="en-US" sz="8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8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800" b="0">
              <a:latin typeface="Arial" panose="020B0604020202020204" pitchFamily="34" charset="0"/>
              <a:cs typeface="Arial" panose="020B0604020202020204" pitchFamily="34" charset="0"/>
            </a:rPr>
            <a:t>Review</a:t>
          </a:r>
          <a:r>
            <a:rPr lang="en-US" sz="800" b="0" baseline="0">
              <a:latin typeface="Arial" panose="020B0604020202020204" pitchFamily="34" charset="0"/>
              <a:cs typeface="Arial" panose="020B0604020202020204" pitchFamily="34" charset="0"/>
            </a:rPr>
            <a:t> all bid responses distributed by the Buyer.  </a:t>
          </a:r>
        </a:p>
        <a:p>
          <a:r>
            <a:rPr lang="en-US" sz="800" b="0" baseline="0">
              <a:latin typeface="Arial" panose="020B0604020202020204" pitchFamily="34" charset="0"/>
              <a:cs typeface="Arial" panose="020B0604020202020204" pitchFamily="34" charset="0"/>
            </a:rPr>
            <a:t>Once reviewed, enter points for the vendor in the yellow highlighted cells.</a:t>
          </a:r>
        </a:p>
        <a:p>
          <a:r>
            <a:rPr lang="en-US" sz="800" b="0" baseline="0">
              <a:latin typeface="Arial" panose="020B0604020202020204" pitchFamily="34" charset="0"/>
              <a:cs typeface="Arial" panose="020B0604020202020204" pitchFamily="34" charset="0"/>
            </a:rPr>
            <a:t>Send completed matrix  in Excel format back to the buyer.  </a:t>
          </a:r>
        </a:p>
        <a:p>
          <a:r>
            <a:rPr lang="en-US" sz="800" b="0" baseline="0">
              <a:latin typeface="Arial" panose="020B0604020202020204" pitchFamily="34" charset="0"/>
              <a:cs typeface="Arial" panose="020B0604020202020204" pitchFamily="34" charset="0"/>
            </a:rPr>
            <a:t>Committee members must score independently.  </a:t>
          </a:r>
        </a:p>
        <a:p>
          <a:endParaRPr lang="en-US" sz="800" b="0" baseline="0">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800" b="0" baseline="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4</xdr:row>
          <xdr:rowOff>209550</xdr:rowOff>
        </xdr:from>
        <xdr:to>
          <xdr:col>7</xdr:col>
          <xdr:colOff>190500</xdr:colOff>
          <xdr:row>5</xdr:row>
          <xdr:rowOff>190500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Non Disclosure Agreement.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xdr:row>
          <xdr:rowOff>361950</xdr:rowOff>
        </xdr:from>
        <xdr:to>
          <xdr:col>7</xdr:col>
          <xdr:colOff>342900</xdr:colOff>
          <xdr:row>7</xdr:row>
          <xdr:rowOff>114300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Nepotism Agreement and have completed the Disclosure Statement form (Part 1: General Information &amp; Part 2: Disclosures).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abSelected="1" workbookViewId="0">
      <selection activeCell="J5" sqref="J5"/>
    </sheetView>
  </sheetViews>
  <sheetFormatPr defaultRowHeight="12.75" x14ac:dyDescent="0.2"/>
  <cols>
    <col min="1" max="3" width="9.42578125" customWidth="1"/>
    <col min="4" max="7" width="8.85546875" customWidth="1"/>
    <col min="8" max="9" width="8.85546875" style="6" customWidth="1"/>
    <col min="10" max="10" width="12.42578125" bestFit="1" customWidth="1"/>
  </cols>
  <sheetData>
    <row r="1" spans="1:11" ht="15.75" x14ac:dyDescent="0.25">
      <c r="A1" s="8" t="s">
        <v>0</v>
      </c>
      <c r="B1" s="7"/>
      <c r="C1" s="7"/>
      <c r="D1" s="7"/>
      <c r="E1" s="4"/>
      <c r="F1" s="4"/>
      <c r="G1" s="4"/>
      <c r="H1" s="4"/>
      <c r="I1" s="4"/>
      <c r="J1" s="4"/>
    </row>
    <row r="2" spans="1:11" ht="15.75" x14ac:dyDescent="0.25">
      <c r="A2" s="2"/>
      <c r="B2" s="1"/>
      <c r="C2" s="3"/>
      <c r="D2" s="3"/>
      <c r="E2" s="3"/>
      <c r="F2" s="3"/>
      <c r="G2" s="3"/>
      <c r="H2" s="3"/>
      <c r="I2" s="3"/>
      <c r="J2" s="3"/>
      <c r="K2" s="3"/>
    </row>
    <row r="3" spans="1:11" s="5" customFormat="1" x14ac:dyDescent="0.2">
      <c r="A3" s="44"/>
      <c r="B3" s="44"/>
      <c r="C3" s="44"/>
      <c r="D3" s="38" t="s">
        <v>6</v>
      </c>
      <c r="E3" s="38" t="s">
        <v>7</v>
      </c>
      <c r="F3" s="38" t="s">
        <v>8</v>
      </c>
      <c r="G3" s="38" t="s">
        <v>9</v>
      </c>
      <c r="H3" s="38" t="s">
        <v>10</v>
      </c>
      <c r="I3" s="38" t="s">
        <v>11</v>
      </c>
      <c r="J3" s="39" t="s">
        <v>26</v>
      </c>
    </row>
    <row r="4" spans="1:11" x14ac:dyDescent="0.2">
      <c r="A4" s="45" t="s">
        <v>27</v>
      </c>
      <c r="B4" s="45"/>
      <c r="C4" s="45"/>
      <c r="D4" s="36">
        <f>'Pricing Score Calculation'!E5</f>
        <v>30</v>
      </c>
      <c r="E4" s="37">
        <v>8.8000000000000007</v>
      </c>
      <c r="F4" s="37">
        <v>24</v>
      </c>
      <c r="G4" s="37">
        <v>8</v>
      </c>
      <c r="H4" s="37">
        <v>8</v>
      </c>
      <c r="I4" s="37">
        <v>6.8</v>
      </c>
      <c r="J4" s="35">
        <f>SUM(D4:I4)</f>
        <v>85.6</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5" sqref="J5"/>
    </sheetView>
  </sheetViews>
  <sheetFormatPr defaultRowHeight="12.75" x14ac:dyDescent="0.2"/>
  <cols>
    <col min="11" max="11" width="14.42578125" bestFit="1" customWidth="1"/>
  </cols>
  <sheetData>
    <row r="1" spans="1:14" ht="15.75" x14ac:dyDescent="0.25">
      <c r="A1" s="8" t="s">
        <v>0</v>
      </c>
      <c r="B1" s="7"/>
      <c r="C1" s="7"/>
      <c r="D1" s="7"/>
      <c r="E1" s="4"/>
      <c r="F1" s="4"/>
      <c r="G1" s="4"/>
      <c r="H1" s="4"/>
      <c r="I1" s="4"/>
    </row>
    <row r="2" spans="1:14" ht="15.75" x14ac:dyDescent="0.25">
      <c r="A2" s="4"/>
      <c r="B2" s="3"/>
      <c r="C2" s="3"/>
      <c r="D2" s="3"/>
      <c r="E2" s="3"/>
      <c r="F2" s="3"/>
      <c r="G2" s="3"/>
      <c r="H2" s="3"/>
      <c r="I2" s="3"/>
    </row>
    <row r="3" spans="1:14" x14ac:dyDescent="0.2">
      <c r="A3" s="44"/>
      <c r="B3" s="44"/>
      <c r="C3" s="44"/>
      <c r="D3" s="38" t="s">
        <v>6</v>
      </c>
      <c r="E3" s="38" t="s">
        <v>7</v>
      </c>
      <c r="F3" s="38" t="s">
        <v>8</v>
      </c>
      <c r="G3" s="38" t="s">
        <v>9</v>
      </c>
      <c r="H3" s="38" t="s">
        <v>10</v>
      </c>
      <c r="I3" s="38" t="s">
        <v>11</v>
      </c>
      <c r="J3" s="39" t="s">
        <v>26</v>
      </c>
      <c r="K3" s="5"/>
      <c r="L3" s="5"/>
      <c r="M3" s="5"/>
      <c r="N3" s="5"/>
    </row>
    <row r="4" spans="1:14" x14ac:dyDescent="0.2">
      <c r="A4" s="45" t="s">
        <v>27</v>
      </c>
      <c r="B4" s="45"/>
      <c r="C4" s="45"/>
      <c r="D4" s="36">
        <f>'Pricing Score Calculation'!E5</f>
        <v>30</v>
      </c>
      <c r="E4" s="40">
        <v>9</v>
      </c>
      <c r="F4" s="40">
        <v>27</v>
      </c>
      <c r="G4" s="40">
        <v>9</v>
      </c>
      <c r="H4" s="40">
        <v>9</v>
      </c>
      <c r="I4" s="40">
        <v>9</v>
      </c>
      <c r="J4" s="35">
        <f>SUM(D4:I4)</f>
        <v>93</v>
      </c>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5" sqref="J5"/>
    </sheetView>
  </sheetViews>
  <sheetFormatPr defaultRowHeight="12.75" x14ac:dyDescent="0.2"/>
  <cols>
    <col min="10" max="10" width="9.85546875" bestFit="1" customWidth="1"/>
    <col min="11" max="11" width="14.42578125" bestFit="1" customWidth="1"/>
  </cols>
  <sheetData>
    <row r="1" spans="1:14" ht="15.75" x14ac:dyDescent="0.25">
      <c r="A1" s="8" t="s">
        <v>0</v>
      </c>
      <c r="B1" s="7"/>
      <c r="C1" s="7"/>
      <c r="D1" s="7"/>
      <c r="E1" s="4"/>
      <c r="F1" s="4"/>
      <c r="G1" s="4"/>
      <c r="H1" s="4"/>
      <c r="I1" s="4"/>
      <c r="J1" s="6"/>
    </row>
    <row r="2" spans="1:14" ht="15.75" x14ac:dyDescent="0.25">
      <c r="A2" s="4"/>
      <c r="B2" s="3"/>
      <c r="C2" s="3"/>
      <c r="D2" s="3"/>
      <c r="E2" s="3"/>
      <c r="F2" s="3"/>
      <c r="G2" s="3"/>
      <c r="H2" s="3"/>
      <c r="I2" s="3"/>
    </row>
    <row r="3" spans="1:14" x14ac:dyDescent="0.2">
      <c r="A3" s="44"/>
      <c r="B3" s="44"/>
      <c r="C3" s="44"/>
      <c r="D3" s="38" t="s">
        <v>6</v>
      </c>
      <c r="E3" s="38" t="s">
        <v>7</v>
      </c>
      <c r="F3" s="38" t="s">
        <v>8</v>
      </c>
      <c r="G3" s="38" t="s">
        <v>9</v>
      </c>
      <c r="H3" s="38" t="s">
        <v>10</v>
      </c>
      <c r="I3" s="38" t="s">
        <v>11</v>
      </c>
      <c r="J3" s="39" t="s">
        <v>26</v>
      </c>
      <c r="K3" s="5"/>
      <c r="L3" s="5"/>
      <c r="M3" s="5"/>
      <c r="N3" s="5"/>
    </row>
    <row r="4" spans="1:14" x14ac:dyDescent="0.2">
      <c r="A4" s="45" t="s">
        <v>27</v>
      </c>
      <c r="B4" s="45"/>
      <c r="C4" s="45"/>
      <c r="D4" s="36">
        <f>'Pricing Score Calculation'!E5</f>
        <v>30</v>
      </c>
      <c r="E4" s="41">
        <v>8</v>
      </c>
      <c r="F4" s="41">
        <v>22.799999999999997</v>
      </c>
      <c r="G4" s="41">
        <v>7</v>
      </c>
      <c r="H4" s="41">
        <v>7</v>
      </c>
      <c r="I4" s="41">
        <v>7.4</v>
      </c>
      <c r="J4" s="35">
        <f>SUM(D4:I4)</f>
        <v>82.2</v>
      </c>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5" sqref="J5"/>
    </sheetView>
  </sheetViews>
  <sheetFormatPr defaultRowHeight="12.75" x14ac:dyDescent="0.2"/>
  <cols>
    <col min="10" max="10" width="9.85546875" bestFit="1" customWidth="1"/>
    <col min="11" max="11" width="14.42578125" bestFit="1" customWidth="1"/>
  </cols>
  <sheetData>
    <row r="1" spans="1:14" ht="15.75" x14ac:dyDescent="0.25">
      <c r="A1" s="8" t="s">
        <v>0</v>
      </c>
      <c r="B1" s="7"/>
      <c r="C1" s="7"/>
      <c r="D1" s="7"/>
      <c r="E1" s="4"/>
      <c r="F1" s="4"/>
      <c r="G1" s="4"/>
      <c r="H1" s="4"/>
      <c r="I1" s="4"/>
      <c r="J1" s="6"/>
    </row>
    <row r="2" spans="1:14" ht="15.75" x14ac:dyDescent="0.25">
      <c r="A2" s="4"/>
      <c r="B2" s="3"/>
      <c r="C2" s="3"/>
      <c r="D2" s="3"/>
      <c r="E2" s="3"/>
      <c r="F2" s="3"/>
      <c r="G2" s="3"/>
      <c r="H2" s="3"/>
      <c r="I2" s="3"/>
      <c r="J2" s="3"/>
    </row>
    <row r="3" spans="1:14" x14ac:dyDescent="0.2">
      <c r="A3" s="44"/>
      <c r="B3" s="44"/>
      <c r="C3" s="44"/>
      <c r="D3" s="38" t="s">
        <v>6</v>
      </c>
      <c r="E3" s="38" t="s">
        <v>7</v>
      </c>
      <c r="F3" s="38" t="s">
        <v>8</v>
      </c>
      <c r="G3" s="38" t="s">
        <v>9</v>
      </c>
      <c r="H3" s="38" t="s">
        <v>10</v>
      </c>
      <c r="I3" s="38" t="s">
        <v>11</v>
      </c>
      <c r="J3" s="39" t="s">
        <v>26</v>
      </c>
      <c r="K3" s="5"/>
      <c r="L3" s="5"/>
      <c r="M3" s="5"/>
      <c r="N3" s="5"/>
    </row>
    <row r="4" spans="1:14" x14ac:dyDescent="0.2">
      <c r="A4" s="45" t="s">
        <v>27</v>
      </c>
      <c r="B4" s="45"/>
      <c r="C4" s="45"/>
      <c r="D4" s="36">
        <f>'Pricing Score Calculation'!E5</f>
        <v>30</v>
      </c>
      <c r="E4" s="42">
        <v>8.6</v>
      </c>
      <c r="F4" s="42">
        <v>27.599999999999998</v>
      </c>
      <c r="G4" s="42">
        <v>8</v>
      </c>
      <c r="H4" s="42">
        <v>8</v>
      </c>
      <c r="I4" s="42">
        <v>9</v>
      </c>
      <c r="J4" s="35">
        <f>SUM(D4:I4)</f>
        <v>91.2</v>
      </c>
      <c r="K4" s="6"/>
      <c r="L4" s="6"/>
      <c r="M4" s="6"/>
      <c r="N4" s="6"/>
    </row>
    <row r="5" spans="1:14" x14ac:dyDescent="0.2">
      <c r="A5" s="6"/>
      <c r="B5" s="6"/>
      <c r="C5" s="6"/>
      <c r="D5" s="6"/>
      <c r="E5" s="6"/>
      <c r="F5" s="6"/>
      <c r="G5" s="6"/>
      <c r="H5" s="6"/>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J5" sqref="J5"/>
    </sheetView>
  </sheetViews>
  <sheetFormatPr defaultRowHeight="12.75" x14ac:dyDescent="0.2"/>
  <cols>
    <col min="10" max="10" width="9.85546875" bestFit="1" customWidth="1"/>
    <col min="11" max="11" width="14.42578125" bestFit="1" customWidth="1"/>
  </cols>
  <sheetData>
    <row r="1" spans="1:15" ht="15.75" x14ac:dyDescent="0.25">
      <c r="A1" s="8" t="s">
        <v>0</v>
      </c>
      <c r="B1" s="7"/>
      <c r="C1" s="7"/>
      <c r="D1" s="7"/>
      <c r="E1" s="4"/>
      <c r="F1" s="4"/>
      <c r="G1" s="4"/>
      <c r="H1" s="4"/>
      <c r="I1" s="4"/>
      <c r="J1" s="6"/>
    </row>
    <row r="2" spans="1:15" ht="15.75" x14ac:dyDescent="0.25">
      <c r="A2" s="4"/>
      <c r="B2" s="3"/>
      <c r="C2" s="3"/>
      <c r="D2" s="3"/>
      <c r="E2" s="3"/>
      <c r="F2" s="3"/>
      <c r="G2" s="3"/>
      <c r="H2" s="3"/>
      <c r="I2" s="3"/>
      <c r="J2" s="3"/>
    </row>
    <row r="3" spans="1:15" x14ac:dyDescent="0.2">
      <c r="A3" s="44"/>
      <c r="B3" s="44"/>
      <c r="C3" s="44"/>
      <c r="D3" s="38" t="s">
        <v>6</v>
      </c>
      <c r="E3" s="38" t="s">
        <v>7</v>
      </c>
      <c r="F3" s="38" t="s">
        <v>8</v>
      </c>
      <c r="G3" s="38" t="s">
        <v>9</v>
      </c>
      <c r="H3" s="38" t="s">
        <v>10</v>
      </c>
      <c r="I3" s="38" t="s">
        <v>11</v>
      </c>
      <c r="J3" s="39" t="s">
        <v>26</v>
      </c>
      <c r="K3" s="5"/>
      <c r="L3" s="5"/>
      <c r="M3" s="5"/>
      <c r="N3" s="5"/>
      <c r="O3" s="6"/>
    </row>
    <row r="4" spans="1:15" x14ac:dyDescent="0.2">
      <c r="A4" s="45" t="s">
        <v>27</v>
      </c>
      <c r="B4" s="45"/>
      <c r="C4" s="45"/>
      <c r="D4" s="36">
        <f>'Pricing Score Calculation'!E5</f>
        <v>30</v>
      </c>
      <c r="E4" s="43">
        <v>6</v>
      </c>
      <c r="F4" s="43">
        <v>24</v>
      </c>
      <c r="G4" s="43">
        <v>6</v>
      </c>
      <c r="H4" s="43">
        <v>6</v>
      </c>
      <c r="I4" s="43">
        <v>7</v>
      </c>
      <c r="J4" s="35">
        <f>SUM(D4:I4)</f>
        <v>79</v>
      </c>
      <c r="K4" s="6"/>
      <c r="L4" s="6"/>
      <c r="M4" s="6"/>
      <c r="N4" s="6"/>
      <c r="O4" s="6"/>
    </row>
    <row r="5" spans="1:15" x14ac:dyDescent="0.2">
      <c r="A5" s="6"/>
      <c r="B5" s="6"/>
      <c r="C5" s="6"/>
      <c r="D5" s="6"/>
      <c r="E5" s="6"/>
      <c r="F5" s="6"/>
      <c r="G5" s="6"/>
      <c r="H5" s="6"/>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F14" s="6"/>
      <c r="G14" s="6"/>
      <c r="H14" s="6"/>
      <c r="I14" s="6"/>
      <c r="J14" s="6"/>
      <c r="K14" s="6"/>
      <c r="L14" s="6"/>
      <c r="M14" s="6"/>
      <c r="N14" s="6"/>
    </row>
    <row r="15" spans="1:15" x14ac:dyDescent="0.2">
      <c r="A15" s="6"/>
      <c r="B15" s="6"/>
      <c r="C15" s="6"/>
      <c r="D15" s="6"/>
      <c r="E15" s="6"/>
      <c r="F15" s="6"/>
      <c r="G15" s="6"/>
      <c r="H15" s="6"/>
      <c r="I15" s="6"/>
      <c r="J15" s="6"/>
      <c r="K15" s="6"/>
      <c r="L15" s="6"/>
      <c r="M15" s="6"/>
      <c r="N15" s="6"/>
    </row>
    <row r="16" spans="1:15"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
  <sheetViews>
    <sheetView workbookViewId="0">
      <selection activeCell="E5" sqref="E5"/>
    </sheetView>
  </sheetViews>
  <sheetFormatPr defaultColWidth="9.140625"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46" t="s">
        <v>24</v>
      </c>
      <c r="B1" s="46"/>
      <c r="C1" s="29"/>
      <c r="D1" s="29"/>
      <c r="E1" s="29"/>
    </row>
    <row r="2" spans="1:16" x14ac:dyDescent="0.2">
      <c r="A2" s="48" t="s">
        <v>17</v>
      </c>
      <c r="B2" s="51" t="s">
        <v>18</v>
      </c>
      <c r="C2" s="54" t="s">
        <v>21</v>
      </c>
      <c r="D2" s="54" t="s">
        <v>19</v>
      </c>
      <c r="E2" s="54" t="s">
        <v>20</v>
      </c>
      <c r="G2" s="47" t="s">
        <v>22</v>
      </c>
      <c r="H2" s="47"/>
      <c r="I2" s="47"/>
      <c r="J2" s="47"/>
      <c r="K2" s="47"/>
      <c r="L2" s="47"/>
      <c r="M2" s="47"/>
      <c r="N2" s="47"/>
      <c r="O2" s="47"/>
      <c r="P2" s="47"/>
    </row>
    <row r="3" spans="1:16" x14ac:dyDescent="0.2">
      <c r="A3" s="49"/>
      <c r="B3" s="52"/>
      <c r="C3" s="55"/>
      <c r="D3" s="55"/>
      <c r="E3" s="55"/>
      <c r="G3" s="47"/>
      <c r="H3" s="47"/>
      <c r="I3" s="47"/>
      <c r="J3" s="47"/>
      <c r="K3" s="47"/>
      <c r="L3" s="47"/>
      <c r="M3" s="47"/>
      <c r="N3" s="47"/>
      <c r="O3" s="47"/>
      <c r="P3" s="47"/>
    </row>
    <row r="4" spans="1:16" ht="13.5" thickBot="1" x14ac:dyDescent="0.25">
      <c r="A4" s="50"/>
      <c r="B4" s="53"/>
      <c r="C4" s="56"/>
      <c r="D4" s="56"/>
      <c r="E4" s="56"/>
      <c r="G4" s="47"/>
      <c r="H4" s="47"/>
      <c r="I4" s="47"/>
      <c r="J4" s="47"/>
      <c r="K4" s="47"/>
      <c r="L4" s="47"/>
      <c r="M4" s="47"/>
      <c r="N4" s="47"/>
      <c r="O4" s="47"/>
      <c r="P4" s="47"/>
    </row>
    <row r="5" spans="1:16" x14ac:dyDescent="0.2">
      <c r="A5" s="22" t="s">
        <v>27</v>
      </c>
      <c r="B5" s="31">
        <v>1424304</v>
      </c>
      <c r="C5" s="32">
        <v>30</v>
      </c>
      <c r="D5" s="33">
        <f>MIN(B5:B5)</f>
        <v>1424304</v>
      </c>
      <c r="E5" s="24">
        <f>$C$5*($D$5/B5)</f>
        <v>30</v>
      </c>
    </row>
    <row r="6" spans="1:16" x14ac:dyDescent="0.2">
      <c r="I6" s="30"/>
      <c r="J6" s="30"/>
      <c r="K6" s="30"/>
      <c r="L6" s="30"/>
      <c r="M6" s="30"/>
      <c r="N6" s="30"/>
      <c r="O6" s="30"/>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3" sqref="A3:H3"/>
    </sheetView>
  </sheetViews>
  <sheetFormatPr defaultColWidth="9.140625"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12</v>
      </c>
      <c r="B1" s="10"/>
      <c r="C1" s="9"/>
      <c r="D1" s="9"/>
      <c r="E1" s="9"/>
      <c r="F1" s="9"/>
      <c r="G1" s="9"/>
      <c r="H1" s="9"/>
    </row>
    <row r="2" spans="1:16" ht="6" customHeight="1" x14ac:dyDescent="0.25">
      <c r="A2" s="9"/>
      <c r="B2" s="10"/>
      <c r="C2" s="9"/>
      <c r="D2" s="9"/>
      <c r="E2" s="9"/>
      <c r="F2" s="9"/>
      <c r="G2" s="9"/>
      <c r="H2" s="9"/>
    </row>
    <row r="3" spans="1:16" ht="15.75" x14ac:dyDescent="0.25">
      <c r="A3" s="57" t="s">
        <v>28</v>
      </c>
      <c r="B3" s="57"/>
      <c r="C3" s="57"/>
      <c r="D3" s="57"/>
      <c r="E3" s="57"/>
      <c r="F3" s="57"/>
      <c r="G3" s="57"/>
      <c r="H3" s="57"/>
    </row>
    <row r="4" spans="1:16" x14ac:dyDescent="0.2">
      <c r="A4" s="10"/>
      <c r="B4" s="10"/>
      <c r="C4" s="10"/>
      <c r="D4" s="10"/>
      <c r="E4" s="10"/>
      <c r="F4" s="10"/>
      <c r="G4" s="12"/>
      <c r="H4" s="12"/>
    </row>
    <row r="5" spans="1:16" ht="15.75" x14ac:dyDescent="0.25">
      <c r="G5" s="23" t="s">
        <v>23</v>
      </c>
      <c r="H5" s="13"/>
      <c r="I5" s="23"/>
      <c r="J5" s="13"/>
      <c r="O5" s="58" t="s">
        <v>15</v>
      </c>
      <c r="P5" s="58"/>
    </row>
    <row r="6" spans="1:16" s="16" customFormat="1" ht="135" customHeight="1" x14ac:dyDescent="0.2">
      <c r="A6" s="14"/>
      <c r="B6" s="15" t="s">
        <v>1</v>
      </c>
      <c r="C6" s="15" t="s">
        <v>2</v>
      </c>
      <c r="D6" s="15" t="s">
        <v>3</v>
      </c>
      <c r="E6" s="15" t="s">
        <v>4</v>
      </c>
      <c r="F6" s="15" t="s">
        <v>5</v>
      </c>
      <c r="G6" s="26" t="s">
        <v>16</v>
      </c>
      <c r="I6" s="11"/>
      <c r="J6" s="15" t="str">
        <f>B6</f>
        <v>Evaluator 1</v>
      </c>
      <c r="K6" s="15" t="str">
        <f>C6</f>
        <v>Evaluator 2</v>
      </c>
      <c r="L6" s="15" t="str">
        <f>D6</f>
        <v>Evaluator 3</v>
      </c>
      <c r="M6" s="15" t="str">
        <f>E6</f>
        <v>Evaluator 4</v>
      </c>
      <c r="N6" s="15" t="str">
        <f>F6</f>
        <v>Evaluator 5</v>
      </c>
      <c r="O6" s="26" t="s">
        <v>25</v>
      </c>
      <c r="P6" s="21" t="s">
        <v>14</v>
      </c>
    </row>
    <row r="7" spans="1:16" ht="16.5" customHeight="1" x14ac:dyDescent="0.25">
      <c r="A7" s="18" t="str">
        <f>'Evaluator 1'!A4:C4</f>
        <v>Jonmar</v>
      </c>
      <c r="B7" s="34">
        <f>'Evaluator 1'!J4</f>
        <v>85.6</v>
      </c>
      <c r="C7" s="34">
        <f>'Evaluator 2'!J4</f>
        <v>93</v>
      </c>
      <c r="D7" s="34">
        <f>'Evaluator 3'!J4</f>
        <v>82.2</v>
      </c>
      <c r="E7" s="34">
        <f>'Evaluator 4'!J4</f>
        <v>91.2</v>
      </c>
      <c r="F7" s="34">
        <f>'Evaluator 5'!J4</f>
        <v>79</v>
      </c>
      <c r="G7" s="27">
        <f>AVERAGE(B7:F7)</f>
        <v>86.2</v>
      </c>
      <c r="H7" s="25"/>
      <c r="I7" s="25"/>
      <c r="J7" s="17">
        <f>RANK(B7,$B$7:$B$7,0)</f>
        <v>1</v>
      </c>
      <c r="K7" s="17">
        <f>RANK(C7,$C$7:$C$7,0)</f>
        <v>1</v>
      </c>
      <c r="L7" s="17">
        <f>RANK(D7,$D$7:$D$7,0)</f>
        <v>1</v>
      </c>
      <c r="M7" s="17">
        <f>RANK(E7,$E$7:$E$7,0)</f>
        <v>1</v>
      </c>
      <c r="N7" s="17">
        <f>RANK(F7,$F$7:$F$7,0)</f>
        <v>1</v>
      </c>
      <c r="O7" s="28">
        <f>AVERAGE(J7:N7)</f>
        <v>1</v>
      </c>
      <c r="P7" s="20">
        <f>RANK(O7,$O$7:$O$7,1)</f>
        <v>1</v>
      </c>
    </row>
    <row r="12" spans="1:16" x14ac:dyDescent="0.2">
      <c r="A12" s="19" t="s">
        <v>13</v>
      </c>
    </row>
    <row r="13" spans="1:16" x14ac:dyDescent="0.2">
      <c r="A13" s="19"/>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2"/>
  <sheetViews>
    <sheetView zoomScaleNormal="100" workbookViewId="0">
      <selection activeCell="H31" sqref="H31"/>
    </sheetView>
  </sheetViews>
  <sheetFormatPr defaultRowHeight="12.75" x14ac:dyDescent="0.2"/>
  <cols>
    <col min="1" max="1" width="20.7109375" style="61" customWidth="1"/>
    <col min="2" max="19" width="9.5703125" style="61" customWidth="1"/>
    <col min="20" max="16384" width="9.140625" style="61"/>
  </cols>
  <sheetData>
    <row r="1" spans="1:15" ht="15.75" customHeight="1" x14ac:dyDescent="0.25">
      <c r="A1" s="59" t="s">
        <v>29</v>
      </c>
      <c r="B1" s="59"/>
      <c r="C1" s="59"/>
      <c r="D1" s="59"/>
      <c r="E1" s="59"/>
      <c r="F1" s="59"/>
      <c r="G1" s="59"/>
      <c r="H1" s="59"/>
      <c r="I1" s="59"/>
      <c r="J1" s="60"/>
    </row>
    <row r="2" spans="1:15" ht="15.75" x14ac:dyDescent="0.25">
      <c r="A2" s="62" t="s">
        <v>28</v>
      </c>
      <c r="B2" s="62"/>
      <c r="C2" s="62"/>
      <c r="D2" s="62"/>
      <c r="E2" s="62"/>
      <c r="F2" s="62"/>
      <c r="G2" s="62"/>
      <c r="H2" s="62"/>
      <c r="I2" s="62"/>
      <c r="J2" s="63"/>
    </row>
    <row r="3" spans="1:15" x14ac:dyDescent="0.2">
      <c r="A3" s="64" t="s">
        <v>30</v>
      </c>
      <c r="B3" s="65"/>
      <c r="C3" s="65"/>
      <c r="D3" s="65"/>
    </row>
    <row r="4" spans="1:15" ht="15" customHeight="1" x14ac:dyDescent="0.2">
      <c r="A4" s="64" t="s">
        <v>31</v>
      </c>
      <c r="B4" s="66" t="s">
        <v>32</v>
      </c>
      <c r="C4" s="66"/>
      <c r="D4" s="66"/>
      <c r="E4" s="67"/>
    </row>
    <row r="5" spans="1:15" ht="18" customHeight="1" x14ac:dyDescent="0.25">
      <c r="A5" s="68" t="s">
        <v>33</v>
      </c>
      <c r="B5" s="69"/>
      <c r="C5" s="69"/>
      <c r="D5" s="70"/>
      <c r="E5" s="71"/>
      <c r="F5" s="69"/>
      <c r="G5" s="69"/>
      <c r="H5" s="69"/>
    </row>
    <row r="6" spans="1:15" ht="30" customHeight="1" x14ac:dyDescent="0.25">
      <c r="A6" s="68" t="s">
        <v>34</v>
      </c>
      <c r="B6" s="72"/>
      <c r="C6" s="69"/>
      <c r="D6" s="70"/>
      <c r="E6" s="71"/>
      <c r="F6" s="69"/>
      <c r="G6" s="69"/>
      <c r="H6" s="69"/>
    </row>
    <row r="7" spans="1:15" ht="15" customHeight="1" x14ac:dyDescent="0.2">
      <c r="A7" s="69"/>
      <c r="B7" s="69"/>
      <c r="C7" s="69"/>
      <c r="D7" s="69"/>
      <c r="E7" s="69"/>
      <c r="F7" s="69"/>
      <c r="G7" s="69"/>
      <c r="H7" s="69"/>
      <c r="O7" s="73"/>
    </row>
    <row r="8" spans="1:15" ht="15" customHeight="1" x14ac:dyDescent="0.2">
      <c r="A8" s="69"/>
      <c r="B8" s="69"/>
      <c r="C8" s="69"/>
      <c r="D8" s="69"/>
      <c r="E8" s="69"/>
      <c r="F8" s="69"/>
      <c r="G8" s="69"/>
      <c r="H8" s="69"/>
    </row>
    <row r="9" spans="1:15" ht="15" customHeight="1" x14ac:dyDescent="0.2"/>
    <row r="10" spans="1:15" ht="15" customHeight="1" x14ac:dyDescent="0.2"/>
    <row r="11" spans="1:15" ht="15" customHeight="1" x14ac:dyDescent="0.25">
      <c r="B11" s="74"/>
    </row>
    <row r="12" spans="1:15" ht="15" customHeight="1" x14ac:dyDescent="0.25">
      <c r="B12" s="74"/>
    </row>
    <row r="13" spans="1:15" ht="15" customHeight="1" x14ac:dyDescent="0.25">
      <c r="B13" s="74"/>
    </row>
    <row r="14" spans="1:15" ht="15" customHeight="1" x14ac:dyDescent="0.25">
      <c r="B14" s="74"/>
    </row>
    <row r="15" spans="1:15" ht="15" customHeight="1" x14ac:dyDescent="0.2"/>
    <row r="16" spans="1:15" ht="15" customHeight="1" x14ac:dyDescent="0.2"/>
    <row r="17" spans="1:19" ht="15" customHeight="1" x14ac:dyDescent="0.2"/>
    <row r="18" spans="1:19" ht="11.25" customHeight="1" thickBot="1" x14ac:dyDescent="0.25"/>
    <row r="19" spans="1:19" s="75" customFormat="1" ht="13.5" thickBot="1" x14ac:dyDescent="0.25">
      <c r="B19" s="76" t="s">
        <v>35</v>
      </c>
      <c r="C19" s="77"/>
      <c r="D19" s="78"/>
      <c r="E19" s="76" t="s">
        <v>36</v>
      </c>
      <c r="F19" s="77"/>
      <c r="G19" s="78"/>
      <c r="H19" s="76" t="s">
        <v>37</v>
      </c>
      <c r="I19" s="77"/>
      <c r="J19" s="78"/>
      <c r="K19" s="76" t="s">
        <v>38</v>
      </c>
      <c r="L19" s="77"/>
      <c r="M19" s="78"/>
      <c r="N19" s="76" t="s">
        <v>39</v>
      </c>
      <c r="O19" s="77"/>
      <c r="P19" s="78"/>
      <c r="Q19" s="76" t="s">
        <v>40</v>
      </c>
      <c r="R19" s="77"/>
      <c r="S19" s="78"/>
    </row>
    <row r="20" spans="1:19" s="75" customFormat="1" ht="96" customHeight="1" x14ac:dyDescent="0.2">
      <c r="B20" s="79" t="s">
        <v>41</v>
      </c>
      <c r="C20" s="80"/>
      <c r="D20" s="81"/>
      <c r="E20" s="82" t="s">
        <v>42</v>
      </c>
      <c r="F20" s="80"/>
      <c r="G20" s="81"/>
      <c r="H20" s="82" t="s">
        <v>43</v>
      </c>
      <c r="I20" s="80"/>
      <c r="J20" s="81"/>
      <c r="K20" s="82" t="s">
        <v>44</v>
      </c>
      <c r="L20" s="80"/>
      <c r="M20" s="81"/>
      <c r="N20" s="82" t="s">
        <v>45</v>
      </c>
      <c r="O20" s="80"/>
      <c r="P20" s="81"/>
      <c r="Q20" s="82" t="s">
        <v>46</v>
      </c>
      <c r="R20" s="80"/>
      <c r="S20" s="81"/>
    </row>
    <row r="21" spans="1:19" s="87" customFormat="1" ht="11.25" customHeight="1" x14ac:dyDescent="0.2">
      <c r="A21" s="83"/>
      <c r="B21" s="84" t="s">
        <v>47</v>
      </c>
      <c r="C21" s="85"/>
      <c r="D21" s="86"/>
      <c r="E21" s="84" t="s">
        <v>47</v>
      </c>
      <c r="F21" s="85"/>
      <c r="G21" s="86"/>
      <c r="H21" s="84" t="s">
        <v>47</v>
      </c>
      <c r="I21" s="85"/>
      <c r="J21" s="86"/>
      <c r="K21" s="84" t="s">
        <v>47</v>
      </c>
      <c r="L21" s="85"/>
      <c r="M21" s="86"/>
      <c r="N21" s="84" t="s">
        <v>47</v>
      </c>
      <c r="O21" s="85"/>
      <c r="P21" s="86"/>
      <c r="Q21" s="84" t="s">
        <v>47</v>
      </c>
      <c r="R21" s="85"/>
      <c r="S21" s="86"/>
    </row>
    <row r="22" spans="1:19" s="87" customFormat="1" x14ac:dyDescent="0.2">
      <c r="A22" s="88" t="s">
        <v>27</v>
      </c>
      <c r="B22" s="89"/>
      <c r="C22" s="90"/>
      <c r="D22" s="91"/>
      <c r="E22" s="92"/>
      <c r="F22" s="93"/>
      <c r="G22" s="94"/>
      <c r="H22" s="92"/>
      <c r="I22" s="93"/>
      <c r="J22" s="94"/>
      <c r="K22" s="92"/>
      <c r="L22" s="93"/>
      <c r="M22" s="94"/>
      <c r="N22" s="92"/>
      <c r="O22" s="93"/>
      <c r="P22" s="94"/>
      <c r="Q22" s="92"/>
      <c r="R22" s="93"/>
      <c r="S22" s="94"/>
    </row>
    <row r="23" spans="1:19" s="96" customFormat="1" ht="7.5" customHeight="1" x14ac:dyDescent="0.2">
      <c r="A23" s="95"/>
      <c r="B23" s="95"/>
      <c r="C23" s="95"/>
      <c r="D23" s="95"/>
      <c r="E23" s="95"/>
      <c r="F23" s="95"/>
      <c r="G23" s="95"/>
      <c r="H23" s="95"/>
      <c r="I23" s="95"/>
      <c r="J23" s="95"/>
      <c r="K23" s="95"/>
      <c r="L23" s="95"/>
      <c r="M23" s="95"/>
      <c r="N23" s="95"/>
      <c r="O23" s="95"/>
      <c r="P23" s="95"/>
      <c r="Q23" s="95"/>
      <c r="R23" s="95"/>
      <c r="S23" s="95"/>
    </row>
    <row r="24" spans="1:19" s="97" customFormat="1" ht="6.75" customHeight="1" x14ac:dyDescent="0.2"/>
    <row r="26" spans="1:19" x14ac:dyDescent="0.2">
      <c r="A26" s="98"/>
      <c r="G26" s="99"/>
      <c r="H26" s="99"/>
    </row>
    <row r="27" spans="1:19" x14ac:dyDescent="0.2">
      <c r="A27" s="100" t="s">
        <v>48</v>
      </c>
      <c r="G27" s="99"/>
      <c r="H27" s="99"/>
      <c r="I27" s="99"/>
      <c r="J27" s="99"/>
    </row>
    <row r="28" spans="1:19" x14ac:dyDescent="0.2">
      <c r="A28" s="101"/>
      <c r="B28" s="101"/>
      <c r="C28" s="101"/>
      <c r="G28" s="99"/>
      <c r="H28" s="99"/>
      <c r="I28" s="99"/>
      <c r="J28" s="99"/>
    </row>
    <row r="29" spans="1:19" x14ac:dyDescent="0.2">
      <c r="A29" s="101"/>
      <c r="B29" s="101"/>
      <c r="C29" s="101"/>
      <c r="G29" s="99"/>
      <c r="H29" s="99"/>
      <c r="I29" s="99"/>
      <c r="J29" s="99"/>
    </row>
    <row r="30" spans="1:19" x14ac:dyDescent="0.2">
      <c r="A30" s="101"/>
      <c r="B30" s="101"/>
      <c r="C30" s="101"/>
      <c r="G30" s="99"/>
      <c r="H30" s="99"/>
      <c r="I30" s="99"/>
      <c r="J30" s="99"/>
    </row>
    <row r="31" spans="1:19" x14ac:dyDescent="0.2">
      <c r="A31" s="101"/>
      <c r="B31" s="101"/>
      <c r="C31" s="101"/>
      <c r="G31" s="99"/>
      <c r="H31" s="99"/>
      <c r="I31" s="99"/>
      <c r="J31" s="99"/>
    </row>
    <row r="32" spans="1:19" x14ac:dyDescent="0.2">
      <c r="A32" s="101"/>
      <c r="B32" s="101"/>
      <c r="C32" s="101"/>
      <c r="G32" s="99"/>
      <c r="H32" s="99"/>
      <c r="I32" s="99"/>
      <c r="J32" s="99"/>
    </row>
    <row r="33" spans="1:13" x14ac:dyDescent="0.2">
      <c r="A33" s="101"/>
      <c r="B33" s="101"/>
      <c r="C33" s="101"/>
      <c r="G33" s="99"/>
      <c r="H33" s="99"/>
      <c r="I33" s="99"/>
      <c r="J33" s="99"/>
    </row>
    <row r="34" spans="1:13" x14ac:dyDescent="0.2">
      <c r="I34" s="99"/>
      <c r="J34" s="99"/>
      <c r="K34" s="99"/>
      <c r="L34" s="99"/>
    </row>
    <row r="35" spans="1:13" x14ac:dyDescent="0.2">
      <c r="I35" s="99"/>
      <c r="J35" s="99"/>
      <c r="K35" s="99"/>
      <c r="L35" s="99"/>
      <c r="M35" s="99"/>
    </row>
    <row r="36" spans="1:13" x14ac:dyDescent="0.2">
      <c r="L36" s="99"/>
      <c r="M36" s="99"/>
    </row>
    <row r="37" spans="1:13" x14ac:dyDescent="0.2">
      <c r="L37" s="99"/>
      <c r="M37" s="99"/>
    </row>
    <row r="38" spans="1:13" x14ac:dyDescent="0.2">
      <c r="L38" s="99"/>
      <c r="M38" s="99"/>
    </row>
    <row r="39" spans="1:13" x14ac:dyDescent="0.2">
      <c r="L39" s="99"/>
      <c r="M39" s="99"/>
    </row>
    <row r="52" spans="1:1" x14ac:dyDescent="0.2">
      <c r="A52" s="73" t="s">
        <v>49</v>
      </c>
    </row>
  </sheetData>
  <mergeCells count="28">
    <mergeCell ref="B22:D22"/>
    <mergeCell ref="E22:G22"/>
    <mergeCell ref="H22:J22"/>
    <mergeCell ref="K22:M22"/>
    <mergeCell ref="N22:P22"/>
    <mergeCell ref="Q22:S22"/>
    <mergeCell ref="B21:D21"/>
    <mergeCell ref="E21:G21"/>
    <mergeCell ref="H21:J21"/>
    <mergeCell ref="K21:M21"/>
    <mergeCell ref="N21:P21"/>
    <mergeCell ref="Q21:S21"/>
    <mergeCell ref="K19:M19"/>
    <mergeCell ref="N19:P19"/>
    <mergeCell ref="Q19:S19"/>
    <mergeCell ref="B20:D20"/>
    <mergeCell ref="E20:G20"/>
    <mergeCell ref="H20:J20"/>
    <mergeCell ref="K20:M20"/>
    <mergeCell ref="N20:P20"/>
    <mergeCell ref="Q20:S20"/>
    <mergeCell ref="A1:I1"/>
    <mergeCell ref="A2:I2"/>
    <mergeCell ref="B3:D3"/>
    <mergeCell ref="B4:D4"/>
    <mergeCell ref="B19:D19"/>
    <mergeCell ref="E19:G19"/>
    <mergeCell ref="H19:J19"/>
  </mergeCells>
  <hyperlinks>
    <hyperlink ref="A5" location="Statements!A1" display="Click to review the Non Disclosure Agreement"/>
    <hyperlink ref="A6" location="Statements!Q1" display="Click to review the Nepotism"/>
  </hyperlinks>
  <pageMargins left="0.25" right="0.25"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133350</xdr:colOff>
                    <xdr:row>4</xdr:row>
                    <xdr:rowOff>209550</xdr:rowOff>
                  </from>
                  <to>
                    <xdr:col>7</xdr:col>
                    <xdr:colOff>190500</xdr:colOff>
                    <xdr:row>5</xdr:row>
                    <xdr:rowOff>190500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133350</xdr:colOff>
                    <xdr:row>5</xdr:row>
                    <xdr:rowOff>361950</xdr:rowOff>
                  </from>
                  <to>
                    <xdr:col>7</xdr:col>
                    <xdr:colOff>342900</xdr:colOff>
                    <xdr:row>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2020-10-08T17:46:44Z</dcterms:modified>
</cp:coreProperties>
</file>