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375" windowWidth="19830" windowHeight="9510" tabRatio="814" activeTab="7"/>
  </bookViews>
  <sheets>
    <sheet name="Responses" sheetId="19" r:id="rId1"/>
    <sheet name="Evaluator 1" sheetId="20" r:id="rId2"/>
    <sheet name="Evaluator 2" sheetId="21" r:id="rId3"/>
    <sheet name="Evaluator 3" sheetId="22" r:id="rId4"/>
    <sheet name="Evaluator 4" sheetId="23" r:id="rId5"/>
    <sheet name="Evaluator 5" sheetId="24" r:id="rId6"/>
    <sheet name="Evaluator 6" sheetId="26" r:id="rId7"/>
    <sheet name="Summary" sheetId="28" r:id="rId8"/>
    <sheet name="Evaluation Matrix" sheetId="29" r:id="rId9"/>
  </sheets>
  <externalReferences>
    <externalReference r:id="rId10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</definedNames>
  <calcPr calcId="145621"/>
</workbook>
</file>

<file path=xl/calcChain.xml><?xml version="1.0" encoding="utf-8"?>
<calcChain xmlns="http://schemas.openxmlformats.org/spreadsheetml/2006/main">
  <c r="H25" i="29" l="1"/>
  <c r="H24" i="29"/>
  <c r="H26" i="29" s="1"/>
  <c r="H23" i="29"/>
  <c r="H22" i="29"/>
  <c r="H21" i="29"/>
  <c r="H20" i="29"/>
  <c r="B6" i="29"/>
  <c r="A2" i="29"/>
  <c r="A6" i="28" l="1"/>
  <c r="A7" i="28"/>
  <c r="H6" i="20"/>
  <c r="H7" i="20"/>
  <c r="H5" i="20"/>
  <c r="H6" i="21"/>
  <c r="H7" i="21"/>
  <c r="H5" i="21"/>
  <c r="H6" i="22"/>
  <c r="H7" i="22"/>
  <c r="H5" i="22"/>
  <c r="H6" i="23"/>
  <c r="H7" i="23"/>
  <c r="H5" i="23"/>
  <c r="H7" i="24"/>
  <c r="H8" i="24"/>
  <c r="H6" i="24"/>
  <c r="H6" i="26"/>
  <c r="H7" i="26"/>
  <c r="H5" i="26"/>
  <c r="A6" i="26"/>
  <c r="A7" i="26"/>
  <c r="A7" i="24"/>
  <c r="A8" i="24"/>
  <c r="A6" i="23"/>
  <c r="A7" i="23"/>
  <c r="A6" i="22"/>
  <c r="A7" i="22"/>
  <c r="A6" i="21"/>
  <c r="A7" i="21"/>
  <c r="A6" i="20"/>
  <c r="A7" i="20"/>
  <c r="A5" i="20"/>
  <c r="A5" i="26" l="1"/>
  <c r="A6" i="24"/>
  <c r="A5" i="23"/>
  <c r="A5" i="22"/>
  <c r="A5" i="21"/>
  <c r="A5" i="28"/>
  <c r="A2" i="28" l="1"/>
  <c r="A2" i="26"/>
  <c r="A3" i="24"/>
  <c r="A2" i="23"/>
  <c r="A2" i="22"/>
  <c r="A2" i="21"/>
  <c r="A2" i="20"/>
  <c r="B5" i="28" l="1"/>
  <c r="C5" i="28"/>
  <c r="C6" i="28"/>
  <c r="C7" i="28"/>
  <c r="G7" i="28" l="1"/>
  <c r="G6" i="28"/>
  <c r="G5" i="28"/>
  <c r="F7" i="28" l="1"/>
  <c r="F6" i="28"/>
  <c r="F5" i="28"/>
  <c r="D7" i="28" l="1"/>
  <c r="D6" i="28"/>
  <c r="D5" i="28"/>
  <c r="E7" i="28" l="1"/>
  <c r="E6" i="28"/>
  <c r="E5" i="28"/>
  <c r="H5" i="28" s="1"/>
  <c r="B7" i="28" l="1"/>
  <c r="H7" i="28" s="1"/>
  <c r="B6" i="28"/>
  <c r="H6" i="28" s="1"/>
  <c r="I7" i="28" l="1"/>
  <c r="I6" i="28"/>
  <c r="I5" i="28"/>
</calcChain>
</file>

<file path=xl/sharedStrings.xml><?xml version="1.0" encoding="utf-8"?>
<sst xmlns="http://schemas.openxmlformats.org/spreadsheetml/2006/main" count="95" uniqueCount="49">
  <si>
    <t xml:space="preserve">RESPONDENT SUMMARY </t>
  </si>
  <si>
    <t>Ranking</t>
  </si>
  <si>
    <t>Company/Vendor Name</t>
  </si>
  <si>
    <t>Average Score</t>
  </si>
  <si>
    <t>Company/Vendor Name:</t>
  </si>
  <si>
    <t>Criterion #1</t>
  </si>
  <si>
    <t>Criterion #2</t>
  </si>
  <si>
    <t>Criterion #3</t>
  </si>
  <si>
    <r>
      <t xml:space="preserve">Total
</t>
    </r>
    <r>
      <rPr>
        <b/>
        <sz val="8"/>
        <rFont val="Arial"/>
        <family val="2"/>
      </rPr>
      <t>(technical)</t>
    </r>
  </si>
  <si>
    <t>Criterion #4</t>
  </si>
  <si>
    <t xml:space="preserve">Total
</t>
  </si>
  <si>
    <t>Criterion #5</t>
  </si>
  <si>
    <t>Criterion #6</t>
  </si>
  <si>
    <t>RFQ730-17081 Conrad Hilton Design Firms Finish Refresh</t>
  </si>
  <si>
    <t>Montgomery Roth Architecture</t>
  </si>
  <si>
    <t>Rider Levett Bucknall</t>
  </si>
  <si>
    <t>Stantec Architecture Inc</t>
  </si>
  <si>
    <t>Evaluator 1</t>
  </si>
  <si>
    <t>Evaluator 2</t>
  </si>
  <si>
    <t>Evaluator 3</t>
  </si>
  <si>
    <t>Evaluator 4</t>
  </si>
  <si>
    <t>Evaluator 5</t>
  </si>
  <si>
    <t>Evaluator 6</t>
  </si>
  <si>
    <t>RESPONDENT EVALUATION MATRIX</t>
  </si>
  <si>
    <t xml:space="preserve">Company/Vendor Name:  </t>
  </si>
  <si>
    <t>Evaluator Name:</t>
  </si>
  <si>
    <t xml:space="preserve">Please rate the vendor from 1 to 5, using the following criteria to indicate to what level you agree with the statements below, as they related to the vendor's response. </t>
  </si>
  <si>
    <t>Point Scale</t>
  </si>
  <si>
    <t>5.0  =    Exceptional, exceeds and fully meets all requirements</t>
  </si>
  <si>
    <t>4.0 to 4.5 = Advantageous, exceeds some requirements</t>
  </si>
  <si>
    <t>3.0 to 3.5 = Meets minimal requirements</t>
  </si>
  <si>
    <t>2.0 to 2.5 = Addresses most of the minimal requirements</t>
  </si>
  <si>
    <t>1.0 to 1.5 = Addresses part of minimal requirements</t>
  </si>
  <si>
    <t>0  =    No Response</t>
  </si>
  <si>
    <t>Evaluation Criteria</t>
  </si>
  <si>
    <t>Points</t>
  </si>
  <si>
    <t>Weight</t>
  </si>
  <si>
    <t>Score</t>
  </si>
  <si>
    <t xml:space="preserve">1. Relevant Project Team &amp; Individual Team Member Experience, Capabilities &amp; Previous Hospitality experience;  </t>
  </si>
  <si>
    <t>2. Quality of Recent Hospitality Design Project(s)</t>
  </si>
  <si>
    <t>3. Methodology and Best Practices</t>
  </si>
  <si>
    <t>4. Financial Stability</t>
  </si>
  <si>
    <t>5. Quality and Responsiveness of Qualifications</t>
  </si>
  <si>
    <t>6. Respondents Past Experience with University of Houston System</t>
  </si>
  <si>
    <t>*Total =</t>
  </si>
  <si>
    <t>*Note:  Total should be equal to 100 if received 5-point per criterion.</t>
  </si>
  <si>
    <t>Special Instructions for Evaluators:</t>
  </si>
  <si>
    <t>Prepared by: Senior Buyer 5/22/17</t>
  </si>
  <si>
    <t>Checked by:  Purchasing Director 522/17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</si>
</sst>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7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00B0F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indexed="12"/>
      <name val="Arial"/>
      <family val="2"/>
    </font>
    <font>
      <sz val="12"/>
      <color indexed="1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u/>
      <sz val="12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3" borderId="0" applyNumberFormat="0" applyBorder="0" applyAlignment="0" applyProtection="0"/>
    <xf numFmtId="0" fontId="9" fillId="7" borderId="0" applyNumberFormat="0" applyBorder="0" applyAlignment="0" applyProtection="0"/>
    <xf numFmtId="0" fontId="10" fillId="24" borderId="7" applyNumberFormat="0" applyAlignment="0" applyProtection="0"/>
    <xf numFmtId="0" fontId="11" fillId="25" borderId="8" applyNumberFormat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17" fillId="11" borderId="7" applyNumberFormat="0" applyAlignment="0" applyProtection="0"/>
    <xf numFmtId="0" fontId="18" fillId="0" borderId="12" applyNumberFormat="0" applyFill="0" applyAlignment="0" applyProtection="0"/>
    <xf numFmtId="0" fontId="19" fillId="26" borderId="0" applyNumberFormat="0" applyBorder="0" applyAlignment="0" applyProtection="0"/>
    <xf numFmtId="0" fontId="6" fillId="27" borderId="13" applyNumberFormat="0" applyFont="0" applyAlignment="0" applyProtection="0"/>
    <xf numFmtId="0" fontId="20" fillId="24" borderId="14" applyNumberFormat="0" applyAlignment="0" applyProtection="0"/>
    <xf numFmtId="0" fontId="21" fillId="0" borderId="0" applyNumberFormat="0" applyFill="0" applyBorder="0" applyAlignment="0" applyProtection="0"/>
    <xf numFmtId="0" fontId="22" fillId="0" borderId="15" applyNumberFormat="0" applyFill="0" applyAlignment="0" applyProtection="0"/>
    <xf numFmtId="0" fontId="23" fillId="0" borderId="0" applyNumberFormat="0" applyFill="0" applyBorder="0" applyAlignment="0" applyProtection="0"/>
    <xf numFmtId="0" fontId="6" fillId="27" borderId="13" applyNumberFormat="0" applyFont="0" applyAlignment="0" applyProtection="0"/>
    <xf numFmtId="44" fontId="6" fillId="0" borderId="0" applyFont="0" applyFill="0" applyBorder="0" applyAlignment="0" applyProtection="0"/>
    <xf numFmtId="0" fontId="5" fillId="27" borderId="13" applyNumberFormat="0" applyFont="0" applyAlignment="0" applyProtection="0"/>
    <xf numFmtId="0" fontId="6" fillId="0" borderId="0"/>
    <xf numFmtId="0" fontId="5" fillId="27" borderId="13" applyNumberFormat="0" applyFont="0" applyAlignment="0" applyProtection="0"/>
    <xf numFmtId="0" fontId="5" fillId="27" borderId="13" applyNumberFormat="0" applyFont="0" applyAlignment="0" applyProtection="0"/>
  </cellStyleXfs>
  <cellXfs count="88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0" borderId="0" xfId="0" applyFont="1" applyFill="1"/>
    <xf numFmtId="0" fontId="4" fillId="0" borderId="0" xfId="0" applyFont="1" applyAlignment="1">
      <alignment horizontal="center"/>
    </xf>
    <xf numFmtId="2" fontId="2" fillId="0" borderId="6" xfId="0" applyNumberFormat="1" applyFont="1" applyBorder="1"/>
    <xf numFmtId="0" fontId="0" fillId="0" borderId="0" xfId="0"/>
    <xf numFmtId="0" fontId="2" fillId="0" borderId="16" xfId="0" applyFont="1" applyBorder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3" fillId="5" borderId="20" xfId="0" applyFont="1" applyFill="1" applyBorder="1" applyAlignment="1">
      <alignment horizontal="center" vertical="center" textRotation="90"/>
    </xf>
    <xf numFmtId="0" fontId="3" fillId="0" borderId="20" xfId="0" applyFont="1" applyBorder="1" applyAlignment="1">
      <alignment horizontal="center" vertical="center"/>
    </xf>
    <xf numFmtId="0" fontId="0" fillId="0" borderId="0" xfId="0"/>
    <xf numFmtId="0" fontId="2" fillId="0" borderId="16" xfId="0" applyFont="1" applyBorder="1"/>
    <xf numFmtId="0" fontId="0" fillId="0" borderId="0" xfId="0"/>
    <xf numFmtId="0" fontId="2" fillId="0" borderId="0" xfId="0" applyFont="1"/>
    <xf numFmtId="0" fontId="2" fillId="0" borderId="16" xfId="0" applyFont="1" applyBorder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textRotation="90"/>
    </xf>
    <xf numFmtId="0" fontId="2" fillId="0" borderId="3" xfId="0" applyFont="1" applyFill="1" applyBorder="1" applyAlignment="1">
      <alignment horizontal="center"/>
    </xf>
    <xf numFmtId="0" fontId="2" fillId="0" borderId="0" xfId="0" applyFont="1" applyBorder="1"/>
    <xf numFmtId="0" fontId="24" fillId="0" borderId="0" xfId="0" applyFont="1"/>
    <xf numFmtId="0" fontId="3" fillId="0" borderId="19" xfId="0" applyFont="1" applyBorder="1" applyAlignment="1">
      <alignment horizontal="center" vertical="center" wrapText="1"/>
    </xf>
    <xf numFmtId="0" fontId="2" fillId="0" borderId="5" xfId="0" applyFont="1" applyBorder="1"/>
    <xf numFmtId="0" fontId="27" fillId="0" borderId="0" xfId="0" applyFont="1" applyFill="1"/>
    <xf numFmtId="0" fontId="26" fillId="0" borderId="0" xfId="0" applyFont="1"/>
    <xf numFmtId="0" fontId="29" fillId="0" borderId="0" xfId="0" applyFont="1"/>
    <xf numFmtId="0" fontId="30" fillId="0" borderId="18" xfId="0" applyFont="1" applyBorder="1" applyAlignment="1">
      <alignment horizontal="center" vertical="center" textRotation="90"/>
    </xf>
    <xf numFmtId="2" fontId="31" fillId="0" borderId="5" xfId="0" applyNumberFormat="1" applyFont="1" applyBorder="1"/>
    <xf numFmtId="0" fontId="28" fillId="0" borderId="0" xfId="0" applyFont="1" applyAlignment="1">
      <alignment horizontal="center"/>
    </xf>
    <xf numFmtId="0" fontId="28" fillId="28" borderId="0" xfId="0" applyFont="1" applyFill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29" borderId="0" xfId="0" applyFont="1" applyFill="1" applyAlignment="1">
      <alignment horizontal="center" vertical="center"/>
    </xf>
    <xf numFmtId="0" fontId="3" fillId="29" borderId="24" xfId="0" applyFont="1" applyFill="1" applyBorder="1" applyAlignment="1">
      <alignment horizontal="center"/>
    </xf>
    <xf numFmtId="0" fontId="2" fillId="30" borderId="3" xfId="0" applyFont="1" applyFill="1" applyBorder="1" applyAlignment="1">
      <alignment horizontal="center"/>
    </xf>
    <xf numFmtId="2" fontId="2" fillId="30" borderId="21" xfId="0" applyNumberFormat="1" applyFont="1" applyFill="1" applyBorder="1"/>
    <xf numFmtId="2" fontId="2" fillId="30" borderId="22" xfId="0" applyNumberFormat="1" applyFont="1" applyFill="1" applyBorder="1"/>
    <xf numFmtId="2" fontId="2" fillId="30" borderId="23" xfId="0" applyNumberFormat="1" applyFont="1" applyFill="1" applyBorder="1"/>
    <xf numFmtId="0" fontId="0" fillId="30" borderId="0" xfId="0" applyFill="1"/>
    <xf numFmtId="2" fontId="2" fillId="0" borderId="21" xfId="0" applyNumberFormat="1" applyFont="1" applyFill="1" applyBorder="1"/>
    <xf numFmtId="2" fontId="2" fillId="0" borderId="22" xfId="0" applyNumberFormat="1" applyFont="1" applyFill="1" applyBorder="1"/>
    <xf numFmtId="2" fontId="2" fillId="0" borderId="23" xfId="0" applyNumberFormat="1" applyFont="1" applyFill="1" applyBorder="1"/>
    <xf numFmtId="0" fontId="0" fillId="0" borderId="0" xfId="0" applyFill="1"/>
    <xf numFmtId="0" fontId="2" fillId="0" borderId="3" xfId="0" applyFont="1" applyFill="1" applyBorder="1" applyAlignment="1">
      <alignment horizontal="center"/>
    </xf>
    <xf numFmtId="0" fontId="2" fillId="0" borderId="25" xfId="0" applyFont="1" applyBorder="1"/>
    <xf numFmtId="0" fontId="2" fillId="0" borderId="3" xfId="0" applyFont="1" applyFill="1" applyBorder="1"/>
    <xf numFmtId="0" fontId="2" fillId="30" borderId="3" xfId="0" applyFont="1" applyFill="1" applyBorder="1"/>
    <xf numFmtId="0" fontId="3" fillId="30" borderId="0" xfId="0" applyFont="1" applyFill="1" applyAlignment="1">
      <alignment horizontal="center" vertical="center"/>
    </xf>
    <xf numFmtId="0" fontId="3" fillId="4" borderId="37" xfId="0" applyFont="1" applyFill="1" applyBorder="1" applyAlignment="1">
      <alignment horizontal="center"/>
    </xf>
    <xf numFmtId="0" fontId="3" fillId="4" borderId="38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34" fillId="0" borderId="0" xfId="0" applyFont="1"/>
    <xf numFmtId="0" fontId="35" fillId="0" borderId="0" xfId="0" applyFont="1" applyAlignment="1">
      <alignment vertical="center"/>
    </xf>
    <xf numFmtId="0" fontId="3" fillId="31" borderId="41" xfId="0" applyFont="1" applyFill="1" applyBorder="1" applyAlignment="1">
      <alignment horizontal="right"/>
    </xf>
    <xf numFmtId="0" fontId="3" fillId="31" borderId="4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3" fillId="0" borderId="30" xfId="0" applyFont="1" applyBorder="1" applyAlignment="1">
      <alignment horizontal="left" vertical="center" wrapText="1"/>
    </xf>
    <xf numFmtId="0" fontId="33" fillId="0" borderId="31" xfId="0" applyFont="1" applyBorder="1" applyAlignment="1">
      <alignment horizontal="left" vertical="center" wrapText="1"/>
    </xf>
    <xf numFmtId="0" fontId="33" fillId="0" borderId="39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6" fillId="0" borderId="0" xfId="0" applyFont="1" applyAlignment="1">
      <alignment horizontal="left"/>
    </xf>
    <xf numFmtId="0" fontId="3" fillId="4" borderId="27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/>
    </xf>
    <xf numFmtId="0" fontId="3" fillId="4" borderId="36" xfId="0" applyFont="1" applyFill="1" applyBorder="1" applyAlignment="1">
      <alignment horizontal="center"/>
    </xf>
    <xf numFmtId="0" fontId="33" fillId="0" borderId="30" xfId="0" applyFont="1" applyBorder="1" applyAlignment="1">
      <alignment vertical="center" wrapText="1"/>
    </xf>
    <xf numFmtId="0" fontId="33" fillId="0" borderId="31" xfId="0" applyFont="1" applyBorder="1" applyAlignment="1">
      <alignment vertical="center" wrapText="1"/>
    </xf>
    <xf numFmtId="0" fontId="33" fillId="0" borderId="39" xfId="0" applyFont="1" applyBorder="1" applyAlignment="1">
      <alignment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2" fillId="0" borderId="26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3" fillId="4" borderId="29" xfId="0" applyFont="1" applyFill="1" applyBorder="1" applyAlignment="1">
      <alignment horizontal="center"/>
    </xf>
  </cellXfs>
  <cellStyles count="48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urrency 2" xfId="43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45"/>
    <cellStyle name="Note 2" xfId="42"/>
    <cellStyle name="Note 2 2" xfId="47"/>
    <cellStyle name="Note 2 3" xfId="46"/>
    <cellStyle name="Note 3" xfId="37"/>
    <cellStyle name="Note 4" xfId="44"/>
    <cellStyle name="Output 2" xfId="38"/>
    <cellStyle name="Title 2" xfId="39"/>
    <cellStyle name="Total 2" xfId="40"/>
    <cellStyle name="Warning Text 2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Tim's%20Bids/FY17%20Solicitations/Facilities%20Department/RFQ's%20Folder/RFQ730-17081%20Conrad%20Hilton%20Design%20Firms%20Finish%20Refresh%20-%20AWARDED/Evaluator%20Matrix%20RFQ730-17081%20Conrad%20Hilton%20Design%20Firms%20Finish%20Refres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1"/>
      <sheetName val="2"/>
      <sheetName val="3"/>
      <sheetName val="Summary"/>
    </sheetNames>
    <sheetDataSet>
      <sheetData sheetId="0">
        <row r="6">
          <cell r="A6" t="str">
            <v xml:space="preserve">RFQ730-17081 Conrad Hilton Design Firms Finish Refresh 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"/>
  <sheetViews>
    <sheetView zoomScaleNormal="100" workbookViewId="0">
      <selection activeCell="A19" sqref="A19"/>
    </sheetView>
  </sheetViews>
  <sheetFormatPr defaultRowHeight="12.75" x14ac:dyDescent="0.2"/>
  <cols>
    <col min="1" max="1" width="84.140625" customWidth="1"/>
  </cols>
  <sheetData>
    <row r="2" spans="1:5" ht="15.75" x14ac:dyDescent="0.25">
      <c r="A2" s="6" t="s">
        <v>13</v>
      </c>
    </row>
    <row r="3" spans="1:5" ht="13.5" thickBot="1" x14ac:dyDescent="0.25"/>
    <row r="4" spans="1:5" ht="26.25" customHeight="1" thickTop="1" x14ac:dyDescent="0.2">
      <c r="A4" s="4" t="s">
        <v>2</v>
      </c>
    </row>
    <row r="5" spans="1:5" s="1" customFormat="1" ht="15" x14ac:dyDescent="0.2">
      <c r="A5" s="22" t="s">
        <v>14</v>
      </c>
      <c r="B5" s="33">
        <v>1</v>
      </c>
      <c r="C5" s="27"/>
      <c r="D5" s="5"/>
      <c r="E5" s="5"/>
    </row>
    <row r="6" spans="1:5" ht="15" x14ac:dyDescent="0.2">
      <c r="A6" s="22" t="s">
        <v>15</v>
      </c>
      <c r="B6" s="32">
        <v>2</v>
      </c>
    </row>
    <row r="7" spans="1:5" ht="15" x14ac:dyDescent="0.2">
      <c r="A7" s="22" t="s">
        <v>16</v>
      </c>
      <c r="B7" s="33">
        <v>3</v>
      </c>
    </row>
  </sheetData>
  <phoneticPr fontId="1" type="noConversion"/>
  <pageMargins left="0.5" right="0.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zoomScaleNormal="100" workbookViewId="0">
      <selection activeCell="B19" sqref="B19"/>
    </sheetView>
  </sheetViews>
  <sheetFormatPr defaultRowHeight="12.75" x14ac:dyDescent="0.2"/>
  <cols>
    <col min="1" max="1" width="50.85546875" customWidth="1"/>
    <col min="2" max="2" width="7" style="29" bestFit="1" customWidth="1"/>
    <col min="3" max="3" width="7.28515625" customWidth="1"/>
    <col min="4" max="4" width="8.7109375" customWidth="1"/>
    <col min="5" max="7" width="7.28515625" style="17" customWidth="1"/>
    <col min="8" max="8" width="12.42578125" customWidth="1"/>
  </cols>
  <sheetData>
    <row r="1" spans="1:9" ht="15.75" x14ac:dyDescent="0.25">
      <c r="A1" s="59" t="s">
        <v>0</v>
      </c>
      <c r="B1" s="60"/>
      <c r="C1" s="60"/>
      <c r="D1" s="60"/>
      <c r="E1" s="60"/>
      <c r="F1" s="60"/>
      <c r="G1" s="60"/>
      <c r="H1" s="60"/>
      <c r="I1" s="8"/>
    </row>
    <row r="2" spans="1:9" ht="12.75" customHeight="1" x14ac:dyDescent="0.2">
      <c r="A2" s="61" t="str">
        <f>Responses!A2</f>
        <v>RFQ730-17081 Conrad Hilton Design Firms Finish Refresh</v>
      </c>
      <c r="B2" s="61"/>
      <c r="C2" s="61"/>
      <c r="D2" s="61"/>
      <c r="E2" s="61"/>
      <c r="F2" s="61"/>
      <c r="G2" s="61"/>
      <c r="H2" s="61"/>
      <c r="I2" s="8"/>
    </row>
    <row r="3" spans="1:9" ht="15.75" thickBot="1" x14ac:dyDescent="0.25">
      <c r="A3" s="8"/>
      <c r="C3" s="8"/>
      <c r="D3" s="8"/>
      <c r="H3" s="9"/>
      <c r="I3" s="8"/>
    </row>
    <row r="4" spans="1:9" ht="75" thickTop="1" thickBot="1" x14ac:dyDescent="0.25">
      <c r="A4" s="10" t="s">
        <v>4</v>
      </c>
      <c r="B4" s="30" t="s">
        <v>5</v>
      </c>
      <c r="C4" s="11" t="s">
        <v>6</v>
      </c>
      <c r="D4" s="11" t="s">
        <v>7</v>
      </c>
      <c r="E4" s="21" t="s">
        <v>9</v>
      </c>
      <c r="F4" s="21" t="s">
        <v>11</v>
      </c>
      <c r="G4" s="21" t="s">
        <v>12</v>
      </c>
      <c r="H4" s="25" t="s">
        <v>10</v>
      </c>
      <c r="I4" s="12"/>
    </row>
    <row r="5" spans="1:9" ht="16.5" thickTop="1" x14ac:dyDescent="0.2">
      <c r="A5" s="22" t="str">
        <f>Responses!A5</f>
        <v>Montgomery Roth Architecture</v>
      </c>
      <c r="B5" s="31">
        <v>40</v>
      </c>
      <c r="C5" s="26">
        <v>25</v>
      </c>
      <c r="D5" s="26">
        <v>8</v>
      </c>
      <c r="E5" s="26">
        <v>4</v>
      </c>
      <c r="F5" s="47">
        <v>10</v>
      </c>
      <c r="G5" s="47">
        <v>2</v>
      </c>
      <c r="H5" s="7">
        <f>SUM(B5:G5)</f>
        <v>89</v>
      </c>
      <c r="I5" s="35">
        <v>1</v>
      </c>
    </row>
    <row r="6" spans="1:9" ht="15.75" x14ac:dyDescent="0.25">
      <c r="A6" s="46" t="str">
        <f>Responses!A6</f>
        <v>Rider Levett Bucknall</v>
      </c>
      <c r="B6" s="31">
        <v>40</v>
      </c>
      <c r="C6" s="26">
        <v>20</v>
      </c>
      <c r="D6" s="26">
        <v>6</v>
      </c>
      <c r="E6" s="26">
        <v>4</v>
      </c>
      <c r="F6" s="47">
        <v>6</v>
      </c>
      <c r="G6" s="47">
        <v>2</v>
      </c>
      <c r="H6" s="7">
        <f t="shared" ref="H6:H7" si="0">SUM(B6:G6)</f>
        <v>78</v>
      </c>
      <c r="I6" s="34">
        <v>2</v>
      </c>
    </row>
    <row r="7" spans="1:9" ht="15.75" x14ac:dyDescent="0.25">
      <c r="A7" s="46" t="str">
        <f>Responses!A7</f>
        <v>Stantec Architecture Inc</v>
      </c>
      <c r="B7" s="31">
        <v>40</v>
      </c>
      <c r="C7" s="26">
        <v>20</v>
      </c>
      <c r="D7" s="26">
        <v>8</v>
      </c>
      <c r="E7" s="26">
        <v>3</v>
      </c>
      <c r="F7" s="47">
        <v>8</v>
      </c>
      <c r="G7" s="47">
        <v>8</v>
      </c>
      <c r="H7" s="7">
        <f t="shared" si="0"/>
        <v>87</v>
      </c>
      <c r="I7" s="36">
        <v>3</v>
      </c>
    </row>
  </sheetData>
  <mergeCells count="2">
    <mergeCell ref="A1:H1"/>
    <mergeCell ref="A2:H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2" zoomScaleNormal="100" workbookViewId="0">
      <selection activeCell="D16" sqref="D16"/>
    </sheetView>
  </sheetViews>
  <sheetFormatPr defaultRowHeight="12.75" x14ac:dyDescent="0.2"/>
  <cols>
    <col min="1" max="1" width="62" customWidth="1"/>
    <col min="2" max="2" width="8.28515625" style="28" customWidth="1"/>
    <col min="3" max="3" width="9.42578125" customWidth="1"/>
    <col min="4" max="4" width="8.140625" customWidth="1"/>
    <col min="5" max="5" width="6.7109375" bestFit="1" customWidth="1"/>
    <col min="6" max="7" width="6.7109375" style="17" customWidth="1"/>
    <col min="9" max="9" width="17.140625" customWidth="1"/>
  </cols>
  <sheetData>
    <row r="1" spans="1:9" ht="15.75" x14ac:dyDescent="0.25">
      <c r="A1" s="59" t="s">
        <v>0</v>
      </c>
      <c r="B1" s="60"/>
      <c r="C1" s="60"/>
      <c r="D1" s="60"/>
      <c r="E1" s="60"/>
      <c r="F1" s="60"/>
      <c r="G1" s="60"/>
      <c r="H1" s="60"/>
    </row>
    <row r="2" spans="1:9" ht="12.75" customHeight="1" x14ac:dyDescent="0.2">
      <c r="A2" s="61" t="str">
        <f>Responses!A2</f>
        <v>RFQ730-17081 Conrad Hilton Design Firms Finish Refresh</v>
      </c>
      <c r="B2" s="61"/>
      <c r="C2" s="61"/>
      <c r="D2" s="61"/>
      <c r="E2" s="61"/>
      <c r="F2" s="61"/>
      <c r="G2" s="61"/>
      <c r="H2" s="61"/>
    </row>
    <row r="3" spans="1:9" ht="15.75" thickBot="1" x14ac:dyDescent="0.25">
      <c r="A3" s="17"/>
      <c r="B3" s="29"/>
      <c r="C3" s="17"/>
      <c r="D3" s="17"/>
      <c r="E3" s="17"/>
      <c r="H3" s="19"/>
    </row>
    <row r="4" spans="1:9" ht="75" thickTop="1" thickBot="1" x14ac:dyDescent="0.25">
      <c r="A4" s="20" t="s">
        <v>4</v>
      </c>
      <c r="B4" s="30" t="s">
        <v>5</v>
      </c>
      <c r="C4" s="21" t="s">
        <v>6</v>
      </c>
      <c r="D4" s="21" t="s">
        <v>7</v>
      </c>
      <c r="E4" s="21" t="s">
        <v>9</v>
      </c>
      <c r="F4" s="21" t="s">
        <v>11</v>
      </c>
      <c r="G4" s="21" t="s">
        <v>12</v>
      </c>
      <c r="H4" s="25" t="s">
        <v>8</v>
      </c>
    </row>
    <row r="5" spans="1:9" ht="16.5" thickTop="1" x14ac:dyDescent="0.2">
      <c r="A5" s="46" t="str">
        <f>Responses!A5</f>
        <v>Montgomery Roth Architecture</v>
      </c>
      <c r="B5" s="31">
        <v>40</v>
      </c>
      <c r="C5" s="26">
        <v>20</v>
      </c>
      <c r="D5" s="26">
        <v>8</v>
      </c>
      <c r="E5" s="26">
        <v>3.5</v>
      </c>
      <c r="F5" s="47">
        <v>7</v>
      </c>
      <c r="G5" s="47">
        <v>6</v>
      </c>
      <c r="H5" s="7">
        <f>SUM(B5:G5)</f>
        <v>84.5</v>
      </c>
      <c r="I5" s="35">
        <v>1</v>
      </c>
    </row>
    <row r="6" spans="1:9" ht="15.75" x14ac:dyDescent="0.25">
      <c r="A6" s="46" t="str">
        <f>Responses!A6</f>
        <v>Rider Levett Bucknall</v>
      </c>
      <c r="B6" s="31">
        <v>32</v>
      </c>
      <c r="C6" s="26">
        <v>17.5</v>
      </c>
      <c r="D6" s="26">
        <v>7</v>
      </c>
      <c r="E6" s="26">
        <v>4</v>
      </c>
      <c r="F6" s="47">
        <v>7</v>
      </c>
      <c r="G6" s="47">
        <v>7</v>
      </c>
      <c r="H6" s="7">
        <f t="shared" ref="H6:H7" si="0">SUM(B6:G6)</f>
        <v>74.5</v>
      </c>
      <c r="I6" s="34">
        <v>2</v>
      </c>
    </row>
    <row r="7" spans="1:9" ht="15.75" x14ac:dyDescent="0.25">
      <c r="A7" s="46" t="str">
        <f>Responses!A7</f>
        <v>Stantec Architecture Inc</v>
      </c>
      <c r="B7" s="31">
        <v>28</v>
      </c>
      <c r="C7" s="26">
        <v>15</v>
      </c>
      <c r="D7" s="26">
        <v>7</v>
      </c>
      <c r="E7" s="26">
        <v>3.5</v>
      </c>
      <c r="F7" s="47">
        <v>7</v>
      </c>
      <c r="G7" s="47">
        <v>7</v>
      </c>
      <c r="H7" s="7">
        <f t="shared" si="0"/>
        <v>67.5</v>
      </c>
      <c r="I7" s="36">
        <v>3</v>
      </c>
    </row>
  </sheetData>
  <mergeCells count="2">
    <mergeCell ref="A1:H1"/>
    <mergeCell ref="A2:H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zoomScaleNormal="100" workbookViewId="0">
      <selection activeCell="D16" sqref="D16"/>
    </sheetView>
  </sheetViews>
  <sheetFormatPr defaultRowHeight="12.75" x14ac:dyDescent="0.2"/>
  <cols>
    <col min="1" max="1" width="69.28515625" customWidth="1"/>
    <col min="2" max="2" width="8.28515625" style="28" bestFit="1" customWidth="1"/>
    <col min="3" max="3" width="5.85546875" customWidth="1"/>
    <col min="4" max="4" width="9" customWidth="1"/>
    <col min="5" max="5" width="7.28515625" customWidth="1"/>
    <col min="6" max="7" width="7.28515625" style="17" customWidth="1"/>
  </cols>
  <sheetData>
    <row r="1" spans="1:9" ht="15.75" x14ac:dyDescent="0.25">
      <c r="A1" s="59" t="s">
        <v>0</v>
      </c>
      <c r="B1" s="60"/>
      <c r="C1" s="60"/>
      <c r="D1" s="60"/>
      <c r="E1" s="60"/>
      <c r="F1" s="60"/>
      <c r="G1" s="60"/>
      <c r="H1" s="60"/>
    </row>
    <row r="2" spans="1:9" ht="12.75" customHeight="1" x14ac:dyDescent="0.2">
      <c r="A2" s="61" t="str">
        <f>Responses!A2</f>
        <v>RFQ730-17081 Conrad Hilton Design Firms Finish Refresh</v>
      </c>
      <c r="B2" s="61"/>
      <c r="C2" s="61"/>
      <c r="D2" s="61"/>
      <c r="E2" s="61"/>
      <c r="F2" s="61"/>
      <c r="G2" s="61"/>
      <c r="H2" s="61"/>
    </row>
    <row r="3" spans="1:9" ht="15.75" thickBot="1" x14ac:dyDescent="0.25">
      <c r="A3" s="17"/>
      <c r="B3" s="29"/>
      <c r="C3" s="17"/>
      <c r="D3" s="17"/>
      <c r="E3" s="17"/>
      <c r="H3" s="19"/>
    </row>
    <row r="4" spans="1:9" ht="75" thickTop="1" thickBot="1" x14ac:dyDescent="0.25">
      <c r="A4" s="20" t="s">
        <v>4</v>
      </c>
      <c r="B4" s="30" t="s">
        <v>5</v>
      </c>
      <c r="C4" s="21" t="s">
        <v>6</v>
      </c>
      <c r="D4" s="21" t="s">
        <v>7</v>
      </c>
      <c r="E4" s="21" t="s">
        <v>9</v>
      </c>
      <c r="F4" s="21" t="s">
        <v>11</v>
      </c>
      <c r="G4" s="21" t="s">
        <v>12</v>
      </c>
      <c r="H4" s="25" t="s">
        <v>8</v>
      </c>
    </row>
    <row r="5" spans="1:9" ht="16.5" thickTop="1" x14ac:dyDescent="0.2">
      <c r="A5" s="46" t="str">
        <f>Responses!A5</f>
        <v>Montgomery Roth Architecture</v>
      </c>
      <c r="B5" s="31">
        <v>32</v>
      </c>
      <c r="C5" s="26">
        <v>22.5</v>
      </c>
      <c r="D5" s="26">
        <v>8</v>
      </c>
      <c r="E5" s="26">
        <v>4</v>
      </c>
      <c r="F5" s="47">
        <v>9</v>
      </c>
      <c r="G5" s="47">
        <v>8</v>
      </c>
      <c r="H5" s="7">
        <f>SUM(B5:G5)</f>
        <v>83.5</v>
      </c>
      <c r="I5" s="35">
        <v>1</v>
      </c>
    </row>
    <row r="6" spans="1:9" ht="15.75" x14ac:dyDescent="0.25">
      <c r="A6" s="46" t="str">
        <f>Responses!A6</f>
        <v>Rider Levett Bucknall</v>
      </c>
      <c r="B6" s="31">
        <v>36</v>
      </c>
      <c r="C6" s="26">
        <v>22.5</v>
      </c>
      <c r="D6" s="26">
        <v>8</v>
      </c>
      <c r="E6" s="26">
        <v>4.5</v>
      </c>
      <c r="F6" s="47">
        <v>8</v>
      </c>
      <c r="G6" s="47">
        <v>8</v>
      </c>
      <c r="H6" s="7">
        <f t="shared" ref="H6:H7" si="0">SUM(B6:G6)</f>
        <v>87</v>
      </c>
      <c r="I6" s="34">
        <v>2</v>
      </c>
    </row>
    <row r="7" spans="1:9" ht="15.75" x14ac:dyDescent="0.25">
      <c r="A7" s="46" t="str">
        <f>Responses!A7</f>
        <v>Stantec Architecture Inc</v>
      </c>
      <c r="B7" s="31">
        <v>36</v>
      </c>
      <c r="C7" s="26">
        <v>22.5</v>
      </c>
      <c r="D7" s="26">
        <v>8</v>
      </c>
      <c r="E7" s="26">
        <v>4.5</v>
      </c>
      <c r="F7" s="47">
        <v>9</v>
      </c>
      <c r="G7" s="47">
        <v>10</v>
      </c>
      <c r="H7" s="7">
        <f t="shared" si="0"/>
        <v>90</v>
      </c>
      <c r="I7" s="36">
        <v>3</v>
      </c>
    </row>
  </sheetData>
  <mergeCells count="2">
    <mergeCell ref="A1:H1"/>
    <mergeCell ref="A2:H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zoomScaleNormal="100" workbookViewId="0">
      <selection activeCell="F16" sqref="F16"/>
    </sheetView>
  </sheetViews>
  <sheetFormatPr defaultRowHeight="12.75" x14ac:dyDescent="0.2"/>
  <cols>
    <col min="1" max="1" width="70.42578125" customWidth="1"/>
    <col min="2" max="2" width="7.7109375" style="28" customWidth="1"/>
    <col min="3" max="3" width="8.140625" customWidth="1"/>
    <col min="4" max="4" width="7.85546875" customWidth="1"/>
    <col min="5" max="5" width="9.42578125" customWidth="1"/>
    <col min="6" max="7" width="9.42578125" style="17" customWidth="1"/>
  </cols>
  <sheetData>
    <row r="1" spans="1:9" ht="15.75" x14ac:dyDescent="0.25">
      <c r="A1" s="59" t="s">
        <v>0</v>
      </c>
      <c r="B1" s="60"/>
      <c r="C1" s="60"/>
      <c r="D1" s="60"/>
      <c r="E1" s="60"/>
      <c r="F1" s="60"/>
      <c r="G1" s="60"/>
      <c r="H1" s="60"/>
    </row>
    <row r="2" spans="1:9" ht="12.75" customHeight="1" x14ac:dyDescent="0.2">
      <c r="A2" s="61" t="str">
        <f>Responses!A2</f>
        <v>RFQ730-17081 Conrad Hilton Design Firms Finish Refresh</v>
      </c>
      <c r="B2" s="61"/>
      <c r="C2" s="61"/>
      <c r="D2" s="61"/>
      <c r="E2" s="61"/>
      <c r="F2" s="61"/>
      <c r="G2" s="61"/>
      <c r="H2" s="61"/>
    </row>
    <row r="3" spans="1:9" ht="15.75" thickBot="1" x14ac:dyDescent="0.25">
      <c r="A3" s="17"/>
      <c r="B3" s="29"/>
      <c r="C3" s="17"/>
      <c r="D3" s="17"/>
      <c r="E3" s="17"/>
      <c r="H3" s="19"/>
    </row>
    <row r="4" spans="1:9" ht="75" thickTop="1" thickBot="1" x14ac:dyDescent="0.25">
      <c r="A4" s="20" t="s">
        <v>4</v>
      </c>
      <c r="B4" s="30" t="s">
        <v>5</v>
      </c>
      <c r="C4" s="21" t="s">
        <v>6</v>
      </c>
      <c r="D4" s="21" t="s">
        <v>7</v>
      </c>
      <c r="E4" s="21" t="s">
        <v>9</v>
      </c>
      <c r="F4" s="21" t="s">
        <v>11</v>
      </c>
      <c r="G4" s="21" t="s">
        <v>12</v>
      </c>
      <c r="H4" s="25" t="s">
        <v>8</v>
      </c>
    </row>
    <row r="5" spans="1:9" ht="16.5" thickTop="1" x14ac:dyDescent="0.2">
      <c r="A5" s="46" t="str">
        <f>Responses!A5</f>
        <v>Montgomery Roth Architecture</v>
      </c>
      <c r="B5" s="31">
        <v>32</v>
      </c>
      <c r="C5" s="26">
        <v>20</v>
      </c>
      <c r="D5" s="26">
        <v>8</v>
      </c>
      <c r="E5" s="26">
        <v>3</v>
      </c>
      <c r="F5" s="47">
        <v>8</v>
      </c>
      <c r="G5" s="47">
        <v>6</v>
      </c>
      <c r="H5" s="7">
        <f>SUM(B5:G5)</f>
        <v>77</v>
      </c>
      <c r="I5" s="35">
        <v>1</v>
      </c>
    </row>
    <row r="6" spans="1:9" ht="15.75" x14ac:dyDescent="0.25">
      <c r="A6" s="46" t="str">
        <f>Responses!A6</f>
        <v>Rider Levett Bucknall</v>
      </c>
      <c r="B6" s="31">
        <v>24</v>
      </c>
      <c r="C6" s="26">
        <v>15</v>
      </c>
      <c r="D6" s="26">
        <v>6</v>
      </c>
      <c r="E6" s="26">
        <v>3</v>
      </c>
      <c r="F6" s="47">
        <v>6</v>
      </c>
      <c r="G6" s="47">
        <v>6</v>
      </c>
      <c r="H6" s="7">
        <f t="shared" ref="H6:H7" si="0">SUM(B6:G6)</f>
        <v>60</v>
      </c>
      <c r="I6" s="34">
        <v>2</v>
      </c>
    </row>
    <row r="7" spans="1:9" ht="15.75" x14ac:dyDescent="0.25">
      <c r="A7" s="46" t="str">
        <f>Responses!A7</f>
        <v>Stantec Architecture Inc</v>
      </c>
      <c r="B7" s="31">
        <v>24</v>
      </c>
      <c r="C7" s="26">
        <v>15</v>
      </c>
      <c r="D7" s="26">
        <v>6</v>
      </c>
      <c r="E7" s="26">
        <v>5</v>
      </c>
      <c r="F7" s="47">
        <v>6</v>
      </c>
      <c r="G7" s="47">
        <v>6</v>
      </c>
      <c r="H7" s="7">
        <f t="shared" si="0"/>
        <v>62</v>
      </c>
      <c r="I7" s="36">
        <v>3</v>
      </c>
    </row>
  </sheetData>
  <mergeCells count="2">
    <mergeCell ref="A1:H1"/>
    <mergeCell ref="A2:H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zoomScaleNormal="100" workbookViewId="0">
      <selection activeCell="F18" sqref="F18"/>
    </sheetView>
  </sheetViews>
  <sheetFormatPr defaultRowHeight="12.75" x14ac:dyDescent="0.2"/>
  <cols>
    <col min="1" max="1" width="67.140625" customWidth="1"/>
    <col min="2" max="2" width="8.5703125" style="28" customWidth="1"/>
    <col min="3" max="3" width="8.85546875" customWidth="1"/>
    <col min="4" max="4" width="8" customWidth="1"/>
    <col min="5" max="5" width="9.140625" customWidth="1"/>
    <col min="6" max="7" width="9.140625" style="17" customWidth="1"/>
  </cols>
  <sheetData>
    <row r="1" spans="1:9" ht="15.75" thickBot="1" x14ac:dyDescent="0.25">
      <c r="A1" s="15"/>
      <c r="C1" s="15"/>
      <c r="D1" s="15"/>
      <c r="E1" s="16"/>
      <c r="F1" s="23"/>
      <c r="G1" s="23"/>
    </row>
    <row r="2" spans="1:9" ht="16.5" thickTop="1" x14ac:dyDescent="0.25">
      <c r="A2" s="59" t="s">
        <v>0</v>
      </c>
      <c r="B2" s="60"/>
      <c r="C2" s="60"/>
      <c r="D2" s="60"/>
      <c r="E2" s="60"/>
      <c r="F2" s="60"/>
      <c r="G2" s="60"/>
      <c r="H2" s="60"/>
    </row>
    <row r="3" spans="1:9" ht="15.75" customHeight="1" x14ac:dyDescent="0.2">
      <c r="A3" s="61" t="str">
        <f>Responses!A2</f>
        <v>RFQ730-17081 Conrad Hilton Design Firms Finish Refresh</v>
      </c>
      <c r="B3" s="61"/>
      <c r="C3" s="61"/>
      <c r="D3" s="61"/>
      <c r="E3" s="61"/>
      <c r="F3" s="61"/>
      <c r="G3" s="61"/>
      <c r="H3" s="61"/>
    </row>
    <row r="4" spans="1:9" ht="15.75" thickBot="1" x14ac:dyDescent="0.25">
      <c r="A4" s="17"/>
      <c r="B4" s="29"/>
      <c r="C4" s="17"/>
      <c r="D4" s="17"/>
      <c r="E4" s="17"/>
      <c r="H4" s="19"/>
    </row>
    <row r="5" spans="1:9" ht="75" thickTop="1" thickBot="1" x14ac:dyDescent="0.25">
      <c r="A5" s="20" t="s">
        <v>4</v>
      </c>
      <c r="B5" s="30" t="s">
        <v>5</v>
      </c>
      <c r="C5" s="21" t="s">
        <v>6</v>
      </c>
      <c r="D5" s="21" t="s">
        <v>7</v>
      </c>
      <c r="E5" s="21" t="s">
        <v>9</v>
      </c>
      <c r="F5" s="21" t="s">
        <v>11</v>
      </c>
      <c r="G5" s="21" t="s">
        <v>12</v>
      </c>
      <c r="H5" s="25" t="s">
        <v>8</v>
      </c>
    </row>
    <row r="6" spans="1:9" ht="16.5" thickTop="1" x14ac:dyDescent="0.2">
      <c r="A6" s="46" t="str">
        <f>Responses!A5</f>
        <v>Montgomery Roth Architecture</v>
      </c>
      <c r="B6" s="31">
        <v>28</v>
      </c>
      <c r="C6" s="26">
        <v>17.5</v>
      </c>
      <c r="D6" s="26">
        <v>7</v>
      </c>
      <c r="E6" s="26">
        <v>3.5</v>
      </c>
      <c r="F6" s="47">
        <v>7</v>
      </c>
      <c r="G6" s="47">
        <v>7</v>
      </c>
      <c r="H6" s="7">
        <f>SUM(B6:G6)</f>
        <v>70</v>
      </c>
      <c r="I6" s="35">
        <v>1</v>
      </c>
    </row>
    <row r="7" spans="1:9" ht="15.75" x14ac:dyDescent="0.25">
      <c r="A7" s="46" t="str">
        <f>Responses!A6</f>
        <v>Rider Levett Bucknall</v>
      </c>
      <c r="B7" s="31">
        <v>24</v>
      </c>
      <c r="C7" s="26">
        <v>15</v>
      </c>
      <c r="D7" s="26">
        <v>6</v>
      </c>
      <c r="E7" s="26">
        <v>3</v>
      </c>
      <c r="F7" s="47">
        <v>6</v>
      </c>
      <c r="G7" s="47">
        <v>0</v>
      </c>
      <c r="H7" s="7">
        <f t="shared" ref="H7:H8" si="0">SUM(B7:G7)</f>
        <v>54</v>
      </c>
      <c r="I7" s="34">
        <v>2</v>
      </c>
    </row>
    <row r="8" spans="1:9" ht="15.75" x14ac:dyDescent="0.25">
      <c r="A8" s="46" t="str">
        <f>Responses!A7</f>
        <v>Stantec Architecture Inc</v>
      </c>
      <c r="B8" s="31">
        <v>24</v>
      </c>
      <c r="C8" s="26">
        <v>15</v>
      </c>
      <c r="D8" s="26">
        <v>6</v>
      </c>
      <c r="E8" s="26">
        <v>3</v>
      </c>
      <c r="F8" s="47">
        <v>6</v>
      </c>
      <c r="G8" s="47">
        <v>6</v>
      </c>
      <c r="H8" s="7">
        <f t="shared" si="0"/>
        <v>60</v>
      </c>
      <c r="I8" s="36">
        <v>3</v>
      </c>
    </row>
  </sheetData>
  <mergeCells count="2">
    <mergeCell ref="A2:H2"/>
    <mergeCell ref="A3:H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zoomScaleNormal="100" workbookViewId="0">
      <selection activeCell="H19" sqref="H19"/>
    </sheetView>
  </sheetViews>
  <sheetFormatPr defaultRowHeight="12.75" x14ac:dyDescent="0.2"/>
  <cols>
    <col min="1" max="1" width="59.42578125" customWidth="1"/>
    <col min="2" max="2" width="7" style="28" bestFit="1" customWidth="1"/>
    <col min="3" max="3" width="9" customWidth="1"/>
    <col min="4" max="4" width="9.5703125" customWidth="1"/>
    <col min="5" max="5" width="12.28515625" customWidth="1"/>
    <col min="6" max="7" width="12.28515625" style="17" customWidth="1"/>
  </cols>
  <sheetData>
    <row r="1" spans="1:9" ht="15.75" x14ac:dyDescent="0.25">
      <c r="A1" s="59" t="s">
        <v>0</v>
      </c>
      <c r="B1" s="60"/>
      <c r="C1" s="60"/>
      <c r="D1" s="60"/>
      <c r="E1" s="60"/>
      <c r="F1" s="60"/>
      <c r="G1" s="60"/>
      <c r="H1" s="60"/>
    </row>
    <row r="2" spans="1:9" ht="12.75" customHeight="1" x14ac:dyDescent="0.2">
      <c r="A2" s="61" t="str">
        <f>Responses!A2</f>
        <v>RFQ730-17081 Conrad Hilton Design Firms Finish Refresh</v>
      </c>
      <c r="B2" s="61"/>
      <c r="C2" s="61"/>
      <c r="D2" s="61"/>
      <c r="E2" s="61"/>
      <c r="F2" s="61"/>
      <c r="G2" s="61"/>
      <c r="H2" s="61"/>
    </row>
    <row r="3" spans="1:9" ht="15.75" thickBot="1" x14ac:dyDescent="0.25">
      <c r="A3" s="17"/>
      <c r="B3" s="29"/>
      <c r="C3" s="17"/>
      <c r="D3" s="17"/>
      <c r="E3" s="17"/>
      <c r="H3" s="19"/>
    </row>
    <row r="4" spans="1:9" ht="75" thickTop="1" thickBot="1" x14ac:dyDescent="0.25">
      <c r="A4" s="20" t="s">
        <v>4</v>
      </c>
      <c r="B4" s="30" t="s">
        <v>5</v>
      </c>
      <c r="C4" s="21" t="s">
        <v>6</v>
      </c>
      <c r="D4" s="21" t="s">
        <v>7</v>
      </c>
      <c r="E4" s="21" t="s">
        <v>9</v>
      </c>
      <c r="F4" s="21" t="s">
        <v>11</v>
      </c>
      <c r="G4" s="21" t="s">
        <v>12</v>
      </c>
      <c r="H4" s="25" t="s">
        <v>8</v>
      </c>
    </row>
    <row r="5" spans="1:9" ht="16.5" thickTop="1" x14ac:dyDescent="0.2">
      <c r="A5" s="46" t="str">
        <f>Responses!A5</f>
        <v>Montgomery Roth Architecture</v>
      </c>
      <c r="B5" s="31">
        <v>40</v>
      </c>
      <c r="C5" s="26">
        <v>25</v>
      </c>
      <c r="D5" s="26">
        <v>10</v>
      </c>
      <c r="E5" s="26">
        <v>4.0999999999999996</v>
      </c>
      <c r="F5" s="47">
        <v>10</v>
      </c>
      <c r="G5" s="47">
        <v>9.8000000000000007</v>
      </c>
      <c r="H5" s="7">
        <f>SUM(B5:G5)</f>
        <v>98.899999999999991</v>
      </c>
      <c r="I5" s="35">
        <v>1</v>
      </c>
    </row>
    <row r="6" spans="1:9" ht="15.75" x14ac:dyDescent="0.25">
      <c r="A6" s="46" t="str">
        <f>Responses!A6</f>
        <v>Rider Levett Bucknall</v>
      </c>
      <c r="B6" s="31">
        <v>28.8</v>
      </c>
      <c r="C6" s="26">
        <v>15.5</v>
      </c>
      <c r="D6" s="26">
        <v>8.4</v>
      </c>
      <c r="E6" s="26">
        <v>5</v>
      </c>
      <c r="F6" s="47">
        <v>6.4</v>
      </c>
      <c r="G6" s="47">
        <v>8.1999999999999993</v>
      </c>
      <c r="H6" s="7">
        <f t="shared" ref="H6:H7" si="0">SUM(B6:G6)</f>
        <v>72.3</v>
      </c>
      <c r="I6" s="34">
        <v>2</v>
      </c>
    </row>
    <row r="7" spans="1:9" ht="15.75" x14ac:dyDescent="0.25">
      <c r="A7" s="46" t="str">
        <f>Responses!A7</f>
        <v>Stantec Architecture Inc</v>
      </c>
      <c r="B7" s="31">
        <v>40</v>
      </c>
      <c r="C7" s="26">
        <v>15.5</v>
      </c>
      <c r="D7" s="26">
        <v>10</v>
      </c>
      <c r="E7" s="26">
        <v>5</v>
      </c>
      <c r="F7" s="47">
        <v>10</v>
      </c>
      <c r="G7" s="47">
        <v>8.4</v>
      </c>
      <c r="H7" s="7">
        <f t="shared" si="0"/>
        <v>88.9</v>
      </c>
      <c r="I7" s="36">
        <v>3</v>
      </c>
    </row>
  </sheetData>
  <mergeCells count="2">
    <mergeCell ref="A1:H1"/>
    <mergeCell ref="A2:H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zoomScaleNormal="100" workbookViewId="0">
      <selection activeCell="A13" sqref="A13"/>
    </sheetView>
  </sheetViews>
  <sheetFormatPr defaultRowHeight="12.75" x14ac:dyDescent="0.2"/>
  <cols>
    <col min="1" max="1" width="44" bestFit="1" customWidth="1"/>
    <col min="2" max="2" width="8.140625" customWidth="1"/>
    <col min="3" max="3" width="8.5703125" customWidth="1"/>
    <col min="4" max="4" width="8.28515625" bestFit="1" customWidth="1"/>
    <col min="5" max="5" width="9.140625" customWidth="1"/>
    <col min="6" max="6" width="8.28515625" bestFit="1" customWidth="1"/>
    <col min="7" max="7" width="7" bestFit="1" customWidth="1"/>
    <col min="8" max="8" width="17.5703125" bestFit="1" customWidth="1"/>
    <col min="9" max="9" width="10.42578125" bestFit="1" customWidth="1"/>
  </cols>
  <sheetData>
    <row r="1" spans="1:10" ht="15.75" x14ac:dyDescent="0.25">
      <c r="A1" s="59" t="s">
        <v>0</v>
      </c>
      <c r="B1" s="60"/>
      <c r="C1" s="60"/>
      <c r="D1" s="60"/>
      <c r="E1" s="60"/>
      <c r="F1" s="60"/>
      <c r="G1" s="60"/>
      <c r="H1" s="60"/>
      <c r="I1" s="60"/>
    </row>
    <row r="2" spans="1:10" x14ac:dyDescent="0.2">
      <c r="A2" s="61" t="str">
        <f>Responses!A2</f>
        <v>RFQ730-17081 Conrad Hilton Design Firms Finish Refresh</v>
      </c>
      <c r="B2" s="62"/>
      <c r="C2" s="62"/>
      <c r="D2" s="62"/>
      <c r="E2" s="62"/>
      <c r="F2" s="62"/>
      <c r="G2" s="62"/>
      <c r="H2" s="62"/>
      <c r="I2" s="62"/>
    </row>
    <row r="3" spans="1:10" ht="15.75" thickBot="1" x14ac:dyDescent="0.25">
      <c r="A3" s="18"/>
      <c r="B3" s="18"/>
      <c r="C3" s="18"/>
      <c r="D3" s="18"/>
      <c r="E3" s="18"/>
      <c r="F3" s="18"/>
      <c r="G3" s="18"/>
      <c r="H3" s="23"/>
      <c r="I3" s="23"/>
    </row>
    <row r="4" spans="1:10" ht="72.75" thickBot="1" x14ac:dyDescent="0.25">
      <c r="A4" s="3" t="s">
        <v>2</v>
      </c>
      <c r="B4" s="13" t="s">
        <v>17</v>
      </c>
      <c r="C4" s="13" t="s">
        <v>18</v>
      </c>
      <c r="D4" s="13" t="s">
        <v>19</v>
      </c>
      <c r="E4" s="13" t="s">
        <v>20</v>
      </c>
      <c r="F4" s="13" t="s">
        <v>21</v>
      </c>
      <c r="G4" s="13" t="s">
        <v>22</v>
      </c>
      <c r="H4" s="14" t="s">
        <v>3</v>
      </c>
      <c r="I4" s="2" t="s">
        <v>1</v>
      </c>
    </row>
    <row r="5" spans="1:10" s="41" customFormat="1" ht="15.75" x14ac:dyDescent="0.2">
      <c r="A5" s="37" t="str">
        <f>Responses!A5</f>
        <v>Montgomery Roth Architecture</v>
      </c>
      <c r="B5" s="38">
        <f>'Evaluator 1'!H5</f>
        <v>89</v>
      </c>
      <c r="C5" s="39">
        <f>'Evaluator 2'!H5</f>
        <v>84.5</v>
      </c>
      <c r="D5" s="39">
        <f>'Evaluator 3'!H5</f>
        <v>83.5</v>
      </c>
      <c r="E5" s="39">
        <f>'Evaluator 4'!H5</f>
        <v>77</v>
      </c>
      <c r="F5" s="39">
        <f>'Evaluator 5'!H6</f>
        <v>70</v>
      </c>
      <c r="G5" s="39">
        <f>'Evaluator 6'!H5</f>
        <v>98.899999999999991</v>
      </c>
      <c r="H5" s="40">
        <f>AVERAGE(B5:G5)</f>
        <v>83.816666666666663</v>
      </c>
      <c r="I5" s="49">
        <f>RANK(H5,$H$5:$H$7,0)</f>
        <v>1</v>
      </c>
      <c r="J5" s="50">
        <v>1</v>
      </c>
    </row>
    <row r="6" spans="1:10" s="45" customFormat="1" ht="15.75" x14ac:dyDescent="0.25">
      <c r="A6" s="46" t="str">
        <f>Responses!A6</f>
        <v>Rider Levett Bucknall</v>
      </c>
      <c r="B6" s="42">
        <f>'Evaluator 1'!H6</f>
        <v>78</v>
      </c>
      <c r="C6" s="43">
        <f>'Evaluator 2'!H6</f>
        <v>74.5</v>
      </c>
      <c r="D6" s="43">
        <f>'Evaluator 3'!H6</f>
        <v>87</v>
      </c>
      <c r="E6" s="43">
        <f>'Evaluator 4'!H6</f>
        <v>60</v>
      </c>
      <c r="F6" s="43">
        <f>'Evaluator 5'!H7</f>
        <v>54</v>
      </c>
      <c r="G6" s="43">
        <f>'Evaluator 6'!H6</f>
        <v>72.3</v>
      </c>
      <c r="H6" s="44">
        <f>AVERAGE(B6:G6)</f>
        <v>70.966666666666669</v>
      </c>
      <c r="I6" s="48">
        <f>RANK(H6,$H$5:$H$7,0)</f>
        <v>3</v>
      </c>
      <c r="J6" s="34">
        <v>2</v>
      </c>
    </row>
    <row r="7" spans="1:10" s="45" customFormat="1" ht="15.75" x14ac:dyDescent="0.25">
      <c r="A7" s="46" t="str">
        <f>Responses!A7</f>
        <v>Stantec Architecture Inc</v>
      </c>
      <c r="B7" s="42">
        <f>'Evaluator 1'!H7</f>
        <v>87</v>
      </c>
      <c r="C7" s="43">
        <f>'Evaluator 2'!H7</f>
        <v>67.5</v>
      </c>
      <c r="D7" s="43">
        <f>'Evaluator 3'!H7</f>
        <v>90</v>
      </c>
      <c r="E7" s="43">
        <f>'Evaluator 4'!H7</f>
        <v>62</v>
      </c>
      <c r="F7" s="43">
        <f>'Evaluator 5'!H8</f>
        <v>60</v>
      </c>
      <c r="G7" s="43">
        <f>'Evaluator 6'!H7</f>
        <v>88.9</v>
      </c>
      <c r="H7" s="44">
        <f>AVERAGE(B7:G7)</f>
        <v>75.899999999999991</v>
      </c>
      <c r="I7" s="48">
        <f>RANK(H7,$H$5:$H$7,0)</f>
        <v>2</v>
      </c>
      <c r="J7" s="36">
        <v>3</v>
      </c>
    </row>
    <row r="8" spans="1:10" s="17" customFormat="1" ht="15" customHeight="1" x14ac:dyDescent="0.2"/>
    <row r="9" spans="1:10" s="17" customFormat="1" ht="15" customHeight="1" x14ac:dyDescent="0.2"/>
    <row r="10" spans="1:10" s="17" customFormat="1" x14ac:dyDescent="0.2"/>
    <row r="11" spans="1:10" ht="15" x14ac:dyDescent="0.2">
      <c r="A11" s="24" t="s">
        <v>47</v>
      </c>
    </row>
    <row r="12" spans="1:10" ht="15" x14ac:dyDescent="0.2">
      <c r="A12" s="18"/>
    </row>
    <row r="13" spans="1:10" ht="15" x14ac:dyDescent="0.2">
      <c r="A13" s="24" t="s">
        <v>48</v>
      </c>
    </row>
  </sheetData>
  <mergeCells count="2">
    <mergeCell ref="A1:I1"/>
    <mergeCell ref="A2:I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opLeftCell="A13" workbookViewId="0">
      <selection activeCell="F41" sqref="F41"/>
    </sheetView>
  </sheetViews>
  <sheetFormatPr defaultRowHeight="12.75" x14ac:dyDescent="0.2"/>
  <cols>
    <col min="1" max="1" width="30.85546875" style="17" customWidth="1"/>
    <col min="2" max="4" width="9.140625" style="17"/>
    <col min="5" max="5" width="30.28515625" style="17" customWidth="1"/>
    <col min="6" max="16384" width="9.140625" style="17"/>
  </cols>
  <sheetData>
    <row r="1" spans="1:16" ht="15.75" x14ac:dyDescent="0.25">
      <c r="A1" s="59" t="s">
        <v>23</v>
      </c>
      <c r="B1" s="59"/>
      <c r="C1" s="59"/>
      <c r="D1" s="59"/>
      <c r="E1" s="59"/>
      <c r="F1" s="59"/>
      <c r="G1" s="59"/>
      <c r="H1" s="59"/>
      <c r="I1" s="18"/>
      <c r="J1" s="18"/>
      <c r="K1" s="18"/>
      <c r="L1" s="18"/>
      <c r="M1" s="18"/>
      <c r="N1" s="18"/>
      <c r="O1" s="18"/>
      <c r="P1" s="18"/>
    </row>
    <row r="2" spans="1:16" ht="15.75" x14ac:dyDescent="0.25">
      <c r="A2" s="83" t="str">
        <f>[1]Cover!$A$6</f>
        <v xml:space="preserve">RFQ730-17081 Conrad Hilton Design Firms Finish Refresh </v>
      </c>
      <c r="B2" s="59"/>
      <c r="C2" s="59"/>
      <c r="D2" s="59"/>
      <c r="E2" s="59"/>
      <c r="F2" s="59"/>
      <c r="G2" s="59"/>
      <c r="H2" s="59"/>
      <c r="I2" s="18"/>
      <c r="J2" s="18"/>
      <c r="K2" s="18"/>
      <c r="L2" s="18"/>
      <c r="M2" s="18"/>
      <c r="N2" s="18"/>
      <c r="O2" s="18"/>
      <c r="P2" s="18"/>
    </row>
    <row r="3" spans="1:16" ht="15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16" ht="16.5" thickBot="1" x14ac:dyDescent="0.3">
      <c r="A4" s="18" t="s">
        <v>24</v>
      </c>
      <c r="B4" s="84"/>
      <c r="C4" s="84"/>
      <c r="D4" s="84"/>
      <c r="E4" s="84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16" ht="15" x14ac:dyDescent="0.2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ht="15.75" thickBot="1" x14ac:dyDescent="0.25">
      <c r="A6" s="18" t="s">
        <v>25</v>
      </c>
      <c r="B6" s="85">
        <f>[1]Cover!$E$13</f>
        <v>0</v>
      </c>
      <c r="C6" s="85"/>
      <c r="D6" s="85"/>
      <c r="E6" s="85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ht="15" x14ac:dyDescent="0.2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ht="15" customHeight="1" x14ac:dyDescent="0.2">
      <c r="A8" s="86" t="s">
        <v>26</v>
      </c>
      <c r="B8" s="86"/>
      <c r="C8" s="86"/>
      <c r="D8" s="86"/>
      <c r="E8" s="86"/>
      <c r="F8" s="86"/>
      <c r="G8" s="86"/>
      <c r="H8" s="86"/>
      <c r="I8" s="18"/>
      <c r="J8" s="18"/>
      <c r="K8" s="18"/>
      <c r="L8" s="18"/>
      <c r="M8" s="18"/>
      <c r="N8" s="18"/>
      <c r="O8" s="18"/>
      <c r="P8" s="18"/>
    </row>
    <row r="9" spans="1:16" ht="15" x14ac:dyDescent="0.2">
      <c r="A9" s="86"/>
      <c r="B9" s="86"/>
      <c r="C9" s="86"/>
      <c r="D9" s="86"/>
      <c r="E9" s="86"/>
      <c r="F9" s="86"/>
      <c r="G9" s="86"/>
      <c r="H9" s="86"/>
      <c r="I9" s="18"/>
      <c r="J9" s="18"/>
      <c r="K9" s="18"/>
      <c r="L9" s="18"/>
      <c r="M9" s="18"/>
      <c r="N9" s="18"/>
      <c r="O9" s="18"/>
      <c r="P9" s="18"/>
    </row>
    <row r="10" spans="1:16" ht="15.75" thickBot="1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6.5" thickTop="1" x14ac:dyDescent="0.25">
      <c r="A11" s="68" t="s">
        <v>27</v>
      </c>
      <c r="B11" s="69"/>
      <c r="C11" s="69"/>
      <c r="D11" s="69"/>
      <c r="E11" s="8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5" customHeight="1" x14ac:dyDescent="0.2">
      <c r="A12" s="74" t="s">
        <v>28</v>
      </c>
      <c r="B12" s="75"/>
      <c r="C12" s="75"/>
      <c r="D12" s="75"/>
      <c r="E12" s="76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5" x14ac:dyDescent="0.2">
      <c r="A13" s="77" t="s">
        <v>29</v>
      </c>
      <c r="B13" s="78"/>
      <c r="C13" s="78"/>
      <c r="D13" s="78"/>
      <c r="E13" s="79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5" x14ac:dyDescent="0.2">
      <c r="A14" s="77" t="s">
        <v>30</v>
      </c>
      <c r="B14" s="78"/>
      <c r="C14" s="78"/>
      <c r="D14" s="78"/>
      <c r="E14" s="79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5" x14ac:dyDescent="0.2">
      <c r="A15" s="77" t="s">
        <v>31</v>
      </c>
      <c r="B15" s="78"/>
      <c r="C15" s="78"/>
      <c r="D15" s="78"/>
      <c r="E15" s="79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16" ht="15" x14ac:dyDescent="0.2">
      <c r="A16" s="77" t="s">
        <v>32</v>
      </c>
      <c r="B16" s="78"/>
      <c r="C16" s="78"/>
      <c r="D16" s="78"/>
      <c r="E16" s="79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thickBot="1" x14ac:dyDescent="0.25">
      <c r="A17" s="80" t="s">
        <v>33</v>
      </c>
      <c r="B17" s="81"/>
      <c r="C17" s="81"/>
      <c r="D17" s="81"/>
      <c r="E17" s="82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6.5" thickTop="1" thickBot="1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6.5" thickTop="1" x14ac:dyDescent="0.25">
      <c r="A19" s="68" t="s">
        <v>34</v>
      </c>
      <c r="B19" s="69"/>
      <c r="C19" s="69"/>
      <c r="D19" s="69"/>
      <c r="E19" s="70"/>
      <c r="F19" s="51" t="s">
        <v>35</v>
      </c>
      <c r="G19" s="51" t="s">
        <v>36</v>
      </c>
      <c r="H19" s="52" t="s">
        <v>37</v>
      </c>
      <c r="I19" s="18"/>
      <c r="J19" s="18"/>
      <c r="K19" s="18"/>
      <c r="L19" s="18"/>
      <c r="M19" s="18"/>
      <c r="N19" s="18"/>
      <c r="O19" s="18"/>
      <c r="P19" s="18"/>
    </row>
    <row r="20" spans="1:16" ht="15" x14ac:dyDescent="0.2">
      <c r="A20" s="71" t="s">
        <v>38</v>
      </c>
      <c r="B20" s="72"/>
      <c r="C20" s="72"/>
      <c r="D20" s="72"/>
      <c r="E20" s="73"/>
      <c r="F20" s="53"/>
      <c r="G20" s="53">
        <v>8</v>
      </c>
      <c r="H20" s="54">
        <f t="shared" ref="H20:H25" si="0">F20*G20</f>
        <v>0</v>
      </c>
      <c r="I20" s="55"/>
      <c r="J20" s="56"/>
      <c r="K20" s="56"/>
      <c r="L20" s="56"/>
      <c r="M20" s="56"/>
      <c r="N20" s="56"/>
      <c r="O20" s="56"/>
      <c r="P20" s="55"/>
    </row>
    <row r="21" spans="1:16" ht="15" x14ac:dyDescent="0.2">
      <c r="A21" s="71" t="s">
        <v>39</v>
      </c>
      <c r="B21" s="72"/>
      <c r="C21" s="72"/>
      <c r="D21" s="72"/>
      <c r="E21" s="73"/>
      <c r="F21" s="53"/>
      <c r="G21" s="53">
        <v>5</v>
      </c>
      <c r="H21" s="54">
        <f t="shared" si="0"/>
        <v>0</v>
      </c>
      <c r="I21" s="55"/>
      <c r="J21" s="55"/>
      <c r="K21" s="55"/>
      <c r="L21" s="55"/>
      <c r="M21" s="55"/>
      <c r="N21" s="55"/>
      <c r="O21" s="55"/>
      <c r="P21" s="55"/>
    </row>
    <row r="22" spans="1:16" ht="15" x14ac:dyDescent="0.2">
      <c r="A22" s="71" t="s">
        <v>40</v>
      </c>
      <c r="B22" s="72"/>
      <c r="C22" s="72"/>
      <c r="D22" s="72"/>
      <c r="E22" s="73"/>
      <c r="F22" s="53"/>
      <c r="G22" s="53">
        <v>2</v>
      </c>
      <c r="H22" s="54">
        <f t="shared" si="0"/>
        <v>0</v>
      </c>
      <c r="I22" s="55"/>
      <c r="J22" s="55"/>
      <c r="K22" s="55"/>
      <c r="L22" s="55"/>
      <c r="M22" s="55"/>
      <c r="N22" s="55"/>
      <c r="O22" s="55"/>
      <c r="P22" s="55"/>
    </row>
    <row r="23" spans="1:16" ht="15" x14ac:dyDescent="0.2">
      <c r="A23" s="71" t="s">
        <v>41</v>
      </c>
      <c r="B23" s="72"/>
      <c r="C23" s="72"/>
      <c r="D23" s="72"/>
      <c r="E23" s="73"/>
      <c r="F23" s="53"/>
      <c r="G23" s="53">
        <v>1</v>
      </c>
      <c r="H23" s="54">
        <f t="shared" si="0"/>
        <v>0</v>
      </c>
      <c r="I23" s="55"/>
      <c r="J23" s="55"/>
      <c r="K23" s="55"/>
      <c r="L23" s="55"/>
      <c r="M23" s="55"/>
      <c r="N23" s="55"/>
      <c r="O23" s="55"/>
      <c r="P23" s="55"/>
    </row>
    <row r="24" spans="1:16" ht="15" x14ac:dyDescent="0.2">
      <c r="A24" s="63" t="s">
        <v>42</v>
      </c>
      <c r="B24" s="64"/>
      <c r="C24" s="64"/>
      <c r="D24" s="64"/>
      <c r="E24" s="65"/>
      <c r="F24" s="53"/>
      <c r="G24" s="53">
        <v>2</v>
      </c>
      <c r="H24" s="54">
        <f t="shared" si="0"/>
        <v>0</v>
      </c>
      <c r="I24" s="55"/>
      <c r="J24" s="55"/>
      <c r="K24" s="55"/>
      <c r="L24" s="55"/>
      <c r="M24" s="55"/>
      <c r="N24" s="55"/>
      <c r="O24" s="55"/>
      <c r="P24" s="55"/>
    </row>
    <row r="25" spans="1:16" ht="15" x14ac:dyDescent="0.2">
      <c r="A25" s="63" t="s">
        <v>43</v>
      </c>
      <c r="B25" s="64"/>
      <c r="C25" s="64"/>
      <c r="D25" s="64"/>
      <c r="E25" s="65"/>
      <c r="F25" s="53"/>
      <c r="G25" s="53">
        <v>2</v>
      </c>
      <c r="H25" s="54">
        <f t="shared" si="0"/>
        <v>0</v>
      </c>
      <c r="I25" s="55"/>
      <c r="J25" s="55"/>
      <c r="K25" s="55"/>
      <c r="L25" s="55"/>
      <c r="M25" s="55"/>
      <c r="N25" s="55"/>
      <c r="O25" s="55"/>
      <c r="P25" s="55"/>
    </row>
    <row r="26" spans="1:16" ht="16.5" thickBot="1" x14ac:dyDescent="0.3">
      <c r="A26" s="18"/>
      <c r="B26" s="18"/>
      <c r="C26" s="18"/>
      <c r="D26" s="18"/>
      <c r="E26" s="18"/>
      <c r="F26" s="18"/>
      <c r="G26" s="57" t="s">
        <v>44</v>
      </c>
      <c r="H26" s="58">
        <f>SUM(H20:H25)</f>
        <v>0</v>
      </c>
      <c r="I26" s="18"/>
      <c r="J26" s="18"/>
      <c r="K26" s="18"/>
      <c r="L26" s="18"/>
      <c r="M26" s="18"/>
      <c r="N26" s="18"/>
      <c r="O26" s="18"/>
      <c r="P26" s="18"/>
    </row>
    <row r="27" spans="1:16" ht="15" x14ac:dyDescent="0.2">
      <c r="A27" s="66" t="s">
        <v>45</v>
      </c>
      <c r="B27" s="66"/>
      <c r="C27" s="66"/>
      <c r="D27" s="66"/>
      <c r="E27" s="66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" x14ac:dyDescent="0.2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" x14ac:dyDescent="0.2">
      <c r="A29" s="67" t="s">
        <v>46</v>
      </c>
      <c r="B29" s="67"/>
      <c r="C29" s="6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" x14ac:dyDescent="0.2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</sheetData>
  <protectedRanges>
    <protectedRange sqref="F20:F25" name="Points_1_1"/>
    <protectedRange sqref="B6:E6" name="Name_1_2"/>
  </protectedRanges>
  <mergeCells count="21">
    <mergeCell ref="A17:E17"/>
    <mergeCell ref="A1:H1"/>
    <mergeCell ref="A2:H2"/>
    <mergeCell ref="B4:E4"/>
    <mergeCell ref="B6:E6"/>
    <mergeCell ref="A8:H9"/>
    <mergeCell ref="A11:E11"/>
    <mergeCell ref="A12:E12"/>
    <mergeCell ref="A13:E13"/>
    <mergeCell ref="A14:E14"/>
    <mergeCell ref="A15:E15"/>
    <mergeCell ref="A16:E16"/>
    <mergeCell ref="A25:E25"/>
    <mergeCell ref="A27:E27"/>
    <mergeCell ref="A29:C29"/>
    <mergeCell ref="A19:E19"/>
    <mergeCell ref="A20:E20"/>
    <mergeCell ref="A21:E21"/>
    <mergeCell ref="A22:E22"/>
    <mergeCell ref="A23:E23"/>
    <mergeCell ref="A24:E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Responses</vt:lpstr>
      <vt:lpstr>Evaluator 1</vt:lpstr>
      <vt:lpstr>Evaluator 2</vt:lpstr>
      <vt:lpstr>Evaluator 3</vt:lpstr>
      <vt:lpstr>Evaluator 4</vt:lpstr>
      <vt:lpstr>Evaluator 5</vt:lpstr>
      <vt:lpstr>Evaluator 6</vt:lpstr>
      <vt:lpstr>Summary</vt:lpstr>
      <vt:lpstr>Evaluation Matrix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chua2</dc:creator>
  <cp:lastModifiedBy>Phan, Liz</cp:lastModifiedBy>
  <cp:lastPrinted>2010-03-29T18:59:53Z</cp:lastPrinted>
  <dcterms:created xsi:type="dcterms:W3CDTF">2010-03-29T14:58:07Z</dcterms:created>
  <dcterms:modified xsi:type="dcterms:W3CDTF">2017-07-18T14:43:49Z</dcterms:modified>
</cp:coreProperties>
</file>