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5" yWindow="960" windowWidth="15645" windowHeight="8745" tabRatio="814" firstSheet="5" activeTab="11"/>
  </bookViews>
  <sheets>
    <sheet name="Responses" sheetId="19" r:id="rId1"/>
    <sheet name="Evaluator 1" sheetId="20" r:id="rId2"/>
    <sheet name="Evaluator 2" sheetId="21" r:id="rId3"/>
    <sheet name="Evaluator 3" sheetId="22" r:id="rId4"/>
    <sheet name="Evaluator 4" sheetId="23" r:id="rId5"/>
    <sheet name="Evaluator 5" sheetId="24" r:id="rId6"/>
    <sheet name="Evaluator 6" sheetId="25" r:id="rId7"/>
    <sheet name="Evaluator 7" sheetId="26" r:id="rId8"/>
    <sheet name="Technical Summary" sheetId="4" r:id="rId9"/>
    <sheet name="Pricing Score Calculation" sheetId="27" r:id="rId10"/>
    <sheet name="Summary" sheetId="28" r:id="rId11"/>
    <sheet name="Evaluation Matrix" sheetId="29" r:id="rId12"/>
  </sheets>
  <externalReferences>
    <externalReference r:id="rId1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H25" i="29" l="1"/>
  <c r="H24" i="29"/>
  <c r="H23" i="29"/>
  <c r="H22" i="29"/>
  <c r="H21" i="29"/>
  <c r="H20" i="29"/>
  <c r="H26" i="29" s="1"/>
  <c r="B6" i="29"/>
  <c r="A2" i="29"/>
  <c r="C4" i="28" l="1"/>
  <c r="D4" i="28"/>
  <c r="E4" i="28"/>
  <c r="F4" i="28"/>
  <c r="G4" i="28"/>
  <c r="H4" i="28"/>
  <c r="B4" i="28"/>
  <c r="C7" i="27" l="1"/>
  <c r="B14" i="27" l="1"/>
  <c r="H5" i="25" l="1"/>
  <c r="G5" i="4" s="1"/>
  <c r="I5" i="25"/>
  <c r="G5" i="28" s="1"/>
  <c r="H5" i="24"/>
  <c r="F5" i="4" s="1"/>
  <c r="I5" i="24"/>
  <c r="F5" i="28" s="1"/>
  <c r="I5" i="26" l="1"/>
  <c r="H5" i="28" s="1"/>
  <c r="H5" i="26"/>
  <c r="H5" i="4" s="1"/>
  <c r="I5" i="23"/>
  <c r="E5" i="28" s="1"/>
  <c r="H5" i="23"/>
  <c r="E5" i="4" s="1"/>
  <c r="I5" i="22"/>
  <c r="D5" i="28" s="1"/>
  <c r="H5" i="22"/>
  <c r="D5" i="4" s="1"/>
  <c r="I5" i="21"/>
  <c r="C5" i="28" s="1"/>
  <c r="H5" i="21"/>
  <c r="C5" i="4" s="1"/>
  <c r="H5" i="20"/>
  <c r="B5" i="4" s="1"/>
  <c r="I5" i="20"/>
  <c r="B5" i="28" s="1"/>
  <c r="I5" i="4" l="1"/>
  <c r="A5" i="26"/>
  <c r="A5" i="23" l="1"/>
  <c r="A5" i="21"/>
  <c r="A5" i="25"/>
  <c r="A5" i="20"/>
  <c r="A5" i="24"/>
  <c r="A5" i="28"/>
  <c r="A5" i="4"/>
  <c r="A5" i="22"/>
  <c r="A2" i="28"/>
  <c r="B4" i="27"/>
  <c r="A2" i="4"/>
  <c r="A2" i="26"/>
  <c r="A2" i="25"/>
  <c r="A2" i="24"/>
  <c r="A2" i="23"/>
  <c r="A2" i="22"/>
  <c r="A2" i="21"/>
  <c r="A2" i="20"/>
  <c r="C9" i="27" l="1"/>
  <c r="C14" i="27" l="1"/>
  <c r="I5" i="28" l="1"/>
  <c r="J5" i="4" l="1"/>
  <c r="J5" i="28" l="1"/>
</calcChain>
</file>

<file path=xl/sharedStrings.xml><?xml version="1.0" encoding="utf-8"?>
<sst xmlns="http://schemas.openxmlformats.org/spreadsheetml/2006/main" count="124" uniqueCount="57">
  <si>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</si>
  <si>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</si>
  <si>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</si>
  <si>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</si>
  <si>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</si>
  <si>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</si>
  <si>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</si>
  <si>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</si>
  <si>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</si>
  <si>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</si>
  <si>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Total</t>
  </si>
  <si>
    <t>Best Priced</t>
  </si>
  <si>
    <t>Company</t>
  </si>
  <si>
    <t>Lump Sum Price</t>
  </si>
  <si>
    <t>Difference</t>
  </si>
  <si>
    <t>Scoring</t>
  </si>
  <si>
    <t>Bidders</t>
  </si>
  <si>
    <r>
      <t xml:space="preserve">Total
</t>
    </r>
    <r>
      <rPr>
        <b/>
        <sz val="8"/>
        <rFont val="Arial"/>
        <family val="2"/>
      </rPr>
      <t>(technical)</t>
    </r>
  </si>
  <si>
    <t>Criterion #6</t>
  </si>
  <si>
    <t>Cost</t>
  </si>
  <si>
    <t>J.T. Vaughn Construction</t>
  </si>
  <si>
    <t>RFP730-17061 College of Pharmacy Exterior Building Signage</t>
  </si>
  <si>
    <t>Evaluator 1</t>
  </si>
  <si>
    <t>Evaluator 2</t>
  </si>
  <si>
    <r>
      <t xml:space="preserve">Evaluator </t>
    </r>
    <r>
      <rPr>
        <sz val="12"/>
        <rFont val="Arial"/>
        <family val="2"/>
      </rPr>
      <t>3</t>
    </r>
  </si>
  <si>
    <t>Evaluator 4</t>
  </si>
  <si>
    <t>Evaluator 5</t>
  </si>
  <si>
    <t>Evaluator 6</t>
  </si>
  <si>
    <t>Evaluator 7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</si>
  <si>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</si>
  <si>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</si>
  <si>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</si>
  <si>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</si>
  <si>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</si>
  <si>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</si>
  <si>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</si>
  <si>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</si>
  <si>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</si>
  <si>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</si>
  <si>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</si>
  <si>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</si>
  <si>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</si>
  <si>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</si>
  <si>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</si>
  <si>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1. Respondent’s credentials and Cost and Delivery Proposal (Section 4.2)</t>
  </si>
  <si>
    <t>DO NOT EVALUATE CRITERIA 1.  PURCHASING WILL EVALUATE.</t>
  </si>
  <si>
    <t>2. Respondent’s qualifications and experience with a focus on renovations with short durations completed for the University of Houston System (including any component university) or other institutions of higher education (Section 4.3)</t>
  </si>
  <si>
    <t xml:space="preserve">3. Respondent’s qualifications and experience of Proposed Construction Team (Section 4.4)
</t>
  </si>
  <si>
    <t>4. Respondent’s construction and execution plan (Section 4.5)</t>
  </si>
  <si>
    <t>5. Respondent’s project planning and scheduling (Section 4.6)</t>
  </si>
  <si>
    <t>6. Respondent’s safety management program (Section 4.7)</t>
  </si>
  <si>
    <t>*Total =</t>
  </si>
  <si>
    <t>*Note:  Total should be equal to 100 if received 5-point per criterion.</t>
  </si>
  <si>
    <t>Special Instructions for Evaluators:</t>
  </si>
  <si>
    <t>Name</t>
  </si>
  <si>
    <t>Prepared by: Senior Buyer 4/10/17</t>
  </si>
  <si>
    <t>Checked by: Buyer 2 4/10/17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</si>
</sst>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5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1" fillId="24" borderId="10" applyNumberFormat="0" applyAlignment="0" applyProtection="0"/>
    <xf numFmtId="0" fontId="12" fillId="25" borderId="11" applyNumberFormat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10" applyNumberFormat="0" applyAlignment="0" applyProtection="0"/>
    <xf numFmtId="0" fontId="19" fillId="0" borderId="15" applyNumberFormat="0" applyFill="0" applyAlignment="0" applyProtection="0"/>
    <xf numFmtId="0" fontId="20" fillId="26" borderId="0" applyNumberFormat="0" applyBorder="0" applyAlignment="0" applyProtection="0"/>
    <xf numFmtId="0" fontId="7" fillId="27" borderId="16" applyNumberFormat="0" applyFont="0" applyAlignment="0" applyProtection="0"/>
    <xf numFmtId="0" fontId="21" fillId="24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7" fillId="27" borderId="16" applyNumberFormat="0" applyFont="0" applyAlignment="0" applyProtection="0"/>
    <xf numFmtId="44" fontId="7" fillId="0" borderId="0" applyFont="0" applyFill="0" applyBorder="0" applyAlignment="0" applyProtection="0"/>
    <xf numFmtId="0" fontId="6" fillId="27" borderId="16" applyNumberFormat="0" applyFont="0" applyAlignment="0" applyProtection="0"/>
    <xf numFmtId="0" fontId="7" fillId="0" borderId="0"/>
    <xf numFmtId="0" fontId="6" fillId="27" borderId="16" applyNumberFormat="0" applyFont="0" applyAlignment="0" applyProtection="0"/>
  </cellStyleXfs>
  <cellXfs count="12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5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2" fillId="0" borderId="6" xfId="0" applyFont="1" applyFill="1" applyBorder="1" applyAlignment="1">
      <alignment horizontal="center"/>
    </xf>
    <xf numFmtId="0" fontId="4" fillId="2" borderId="7" xfId="0" applyFont="1" applyFill="1" applyBorder="1"/>
    <xf numFmtId="0" fontId="3" fillId="5" borderId="8" xfId="0" applyFont="1" applyFill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/>
    </xf>
    <xf numFmtId="2" fontId="4" fillId="0" borderId="5" xfId="0" applyNumberFormat="1" applyFont="1" applyBorder="1"/>
    <xf numFmtId="2" fontId="2" fillId="0" borderId="5" xfId="0" applyNumberFormat="1" applyFont="1" applyBorder="1"/>
    <xf numFmtId="2" fontId="2" fillId="0" borderId="9" xfId="0" applyNumberFormat="1" applyFont="1" applyBorder="1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9" xfId="0" applyFont="1" applyBorder="1"/>
    <xf numFmtId="0" fontId="7" fillId="0" borderId="0" xfId="45"/>
    <xf numFmtId="0" fontId="25" fillId="0" borderId="0" xfId="45" applyFont="1" applyAlignment="1">
      <alignment horizontal="center"/>
    </xf>
    <xf numFmtId="0" fontId="3" fillId="31" borderId="5" xfId="45" applyFont="1" applyFill="1" applyBorder="1" applyAlignment="1">
      <alignment horizontal="left"/>
    </xf>
    <xf numFmtId="0" fontId="3" fillId="31" borderId="5" xfId="45" applyFont="1" applyFill="1" applyBorder="1" applyAlignment="1">
      <alignment horizontal="center"/>
    </xf>
    <xf numFmtId="0" fontId="3" fillId="0" borderId="5" xfId="45" applyFont="1" applyBorder="1" applyAlignment="1">
      <alignment horizontal="left"/>
    </xf>
    <xf numFmtId="44" fontId="3" fillId="0" borderId="5" xfId="43" applyFont="1" applyFill="1" applyBorder="1" applyAlignment="1">
      <alignment horizontal="center"/>
    </xf>
    <xf numFmtId="0" fontId="3" fillId="28" borderId="5" xfId="45" applyFont="1" applyFill="1" applyBorder="1" applyAlignment="1">
      <alignment horizontal="left"/>
    </xf>
    <xf numFmtId="44" fontId="3" fillId="28" borderId="5" xfId="43" applyFont="1" applyFill="1" applyBorder="1" applyAlignment="1">
      <alignment horizontal="center"/>
    </xf>
    <xf numFmtId="44" fontId="3" fillId="0" borderId="5" xfId="43" applyFont="1" applyBorder="1" applyAlignment="1">
      <alignment horizontal="center"/>
    </xf>
    <xf numFmtId="0" fontId="5" fillId="0" borderId="5" xfId="45" applyFont="1" applyBorder="1" applyAlignment="1">
      <alignment horizontal="left"/>
    </xf>
    <xf numFmtId="0" fontId="3" fillId="5" borderId="23" xfId="0" applyFont="1" applyFill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2" fillId="0" borderId="24" xfId="0" applyNumberFormat="1" applyFont="1" applyBorder="1"/>
    <xf numFmtId="2" fontId="2" fillId="0" borderId="25" xfId="0" applyNumberFormat="1" applyFont="1" applyBorder="1"/>
    <xf numFmtId="2" fontId="2" fillId="0" borderId="26" xfId="0" applyNumberFormat="1" applyFont="1" applyBorder="1"/>
    <xf numFmtId="0" fontId="2" fillId="2" borderId="3" xfId="0" applyFont="1" applyFill="1" applyBorder="1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0" xfId="0" applyFont="1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2" fillId="0" borderId="9" xfId="0" applyFont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Border="1"/>
    <xf numFmtId="0" fontId="27" fillId="0" borderId="0" xfId="0" applyFont="1"/>
    <xf numFmtId="0" fontId="3" fillId="0" borderId="22" xfId="0" applyFont="1" applyBorder="1" applyAlignment="1">
      <alignment horizontal="center" vertical="center" wrapText="1"/>
    </xf>
    <xf numFmtId="0" fontId="4" fillId="29" borderId="0" xfId="0" applyFont="1" applyFill="1"/>
    <xf numFmtId="0" fontId="2" fillId="29" borderId="3" xfId="0" applyFont="1" applyFill="1" applyBorder="1" applyAlignment="1">
      <alignment horizontal="center"/>
    </xf>
    <xf numFmtId="0" fontId="7" fillId="0" borderId="0" xfId="45" applyFill="1"/>
    <xf numFmtId="0" fontId="29" fillId="0" borderId="0" xfId="45" applyFont="1" applyFill="1"/>
    <xf numFmtId="0" fontId="26" fillId="0" borderId="0" xfId="45" applyFont="1" applyFill="1"/>
    <xf numFmtId="44" fontId="7" fillId="0" borderId="0" xfId="45" applyNumberFormat="1" applyFill="1"/>
    <xf numFmtId="2" fontId="5" fillId="0" borderId="5" xfId="45" applyNumberFormat="1" applyFont="1" applyFill="1" applyBorder="1" applyAlignment="1">
      <alignment horizontal="center"/>
    </xf>
    <xf numFmtId="0" fontId="2" fillId="0" borderId="27" xfId="0" applyFont="1" applyBorder="1"/>
    <xf numFmtId="0" fontId="2" fillId="0" borderId="5" xfId="0" applyFont="1" applyBorder="1"/>
    <xf numFmtId="0" fontId="3" fillId="4" borderId="3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2" fillId="3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32" fillId="0" borderId="0" xfId="0" applyFont="1"/>
    <xf numFmtId="0" fontId="33" fillId="0" borderId="0" xfId="0" applyFont="1" applyAlignment="1">
      <alignment vertical="center"/>
    </xf>
    <xf numFmtId="0" fontId="3" fillId="33" borderId="43" xfId="0" applyFont="1" applyFill="1" applyBorder="1" applyAlignment="1">
      <alignment horizontal="right"/>
    </xf>
    <xf numFmtId="0" fontId="3" fillId="33" borderId="4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29" borderId="0" xfId="45" applyFont="1" applyFill="1" applyAlignment="1">
      <alignment horizontal="center" vertical="center" wrapText="1"/>
    </xf>
    <xf numFmtId="0" fontId="3" fillId="30" borderId="0" xfId="45" applyFont="1" applyFill="1" applyAlignment="1">
      <alignment horizontal="center" vertical="center" wrapText="1"/>
    </xf>
    <xf numFmtId="0" fontId="7" fillId="0" borderId="0" xfId="45" applyAlignment="1"/>
    <xf numFmtId="0" fontId="0" fillId="0" borderId="0" xfId="0" applyAlignment="1">
      <alignment horizontal="center" vertical="center" wrapText="1"/>
    </xf>
    <xf numFmtId="0" fontId="31" fillId="0" borderId="32" xfId="0" applyFont="1" applyBorder="1" applyAlignment="1">
      <alignment horizontal="left" vertical="center" wrapText="1"/>
    </xf>
    <xf numFmtId="0" fontId="31" fillId="0" borderId="33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1" fillId="0" borderId="32" xfId="0" applyFont="1" applyBorder="1" applyAlignment="1">
      <alignment vertical="center" wrapText="1"/>
    </xf>
    <xf numFmtId="0" fontId="31" fillId="0" borderId="33" xfId="0" applyFont="1" applyBorder="1" applyAlignment="1">
      <alignment vertical="center" wrapText="1"/>
    </xf>
    <xf numFmtId="0" fontId="31" fillId="0" borderId="41" xfId="0" applyFont="1" applyBorder="1" applyAlignment="1">
      <alignment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30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phan2\Desktop\Evaluator%20Matrix%20RFP730-17061%20College%20of%20Pharmacy%20Exterior%20Building%20Sign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Summary"/>
    </sheetNames>
    <sheetDataSet>
      <sheetData sheetId="0">
        <row r="6">
          <cell r="A6" t="str">
            <v>RFP730-17061 College of Pharmacy Exterior Building Signage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"/>
  <sheetViews>
    <sheetView workbookViewId="0">
      <selection activeCell="A18" sqref="A18"/>
    </sheetView>
  </sheetViews>
  <sheetFormatPr defaultRowHeight="12.75" x14ac:dyDescent="0.2"/>
  <cols>
    <col min="1" max="1" width="75.28515625" bestFit="1" customWidth="1"/>
  </cols>
  <sheetData>
    <row r="2" spans="1:5" ht="15.75" x14ac:dyDescent="0.25">
      <c r="A2" s="9" t="s">
        <v>21</v>
      </c>
    </row>
    <row r="3" spans="1:5" ht="13.5" thickBot="1" x14ac:dyDescent="0.25"/>
    <row r="4" spans="1:5" ht="26.25" customHeight="1" thickTop="1" x14ac:dyDescent="0.2">
      <c r="A4" s="7" t="s">
        <v>2</v>
      </c>
    </row>
    <row r="5" spans="1:5" s="1" customFormat="1" ht="15" x14ac:dyDescent="0.2">
      <c r="A5" s="73" t="s">
        <v>20</v>
      </c>
      <c r="C5" s="8"/>
      <c r="D5" s="8"/>
      <c r="E5" s="8"/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4"/>
  <sheetViews>
    <sheetView topLeftCell="B2" workbookViewId="0">
      <selection activeCell="C11" sqref="C11"/>
    </sheetView>
  </sheetViews>
  <sheetFormatPr defaultRowHeight="12.75" x14ac:dyDescent="0.2"/>
  <cols>
    <col min="2" max="2" width="30.7109375" bestFit="1" customWidth="1"/>
    <col min="3" max="3" width="37.140625" customWidth="1"/>
  </cols>
  <sheetData>
    <row r="1" spans="1:3" x14ac:dyDescent="0.2">
      <c r="A1" s="25"/>
      <c r="B1" s="25"/>
      <c r="C1" s="25"/>
    </row>
    <row r="2" spans="1:3" x14ac:dyDescent="0.2">
      <c r="A2" s="25"/>
      <c r="B2" s="25"/>
      <c r="C2" s="25"/>
    </row>
    <row r="3" spans="1:3" ht="15.75" x14ac:dyDescent="0.2">
      <c r="A3" s="25"/>
      <c r="B3" s="93"/>
      <c r="C3" s="93"/>
    </row>
    <row r="4" spans="1:3" x14ac:dyDescent="0.2">
      <c r="A4" s="25"/>
      <c r="B4" s="94" t="str">
        <f>Responses!A2</f>
        <v>RFP730-17061 College of Pharmacy Exterior Building Signage</v>
      </c>
      <c r="C4" s="95"/>
    </row>
    <row r="5" spans="1:3" x14ac:dyDescent="0.2">
      <c r="A5" s="25"/>
      <c r="B5" s="25"/>
      <c r="C5" s="25"/>
    </row>
    <row r="6" spans="1:3" x14ac:dyDescent="0.2">
      <c r="A6" s="25"/>
      <c r="B6" s="25"/>
      <c r="C6" s="26" t="s">
        <v>11</v>
      </c>
    </row>
    <row r="7" spans="1:3" ht="15.75" x14ac:dyDescent="0.25">
      <c r="A7" s="25"/>
      <c r="B7" s="27" t="s">
        <v>12</v>
      </c>
      <c r="C7" s="28" t="str">
        <f>Responses!A5</f>
        <v>J.T. Vaughn Construction</v>
      </c>
    </row>
    <row r="8" spans="1:3" ht="15.75" x14ac:dyDescent="0.25">
      <c r="A8" s="25"/>
      <c r="B8" s="29" t="s">
        <v>13</v>
      </c>
      <c r="C8" s="30">
        <v>155455</v>
      </c>
    </row>
    <row r="9" spans="1:3" ht="15.75" x14ac:dyDescent="0.25">
      <c r="A9" s="25"/>
      <c r="B9" s="31" t="s">
        <v>10</v>
      </c>
      <c r="C9" s="32">
        <f>SUM(C8:C8)</f>
        <v>155455</v>
      </c>
    </row>
    <row r="10" spans="1:3" ht="15.75" x14ac:dyDescent="0.25">
      <c r="A10" s="25"/>
      <c r="B10" s="29" t="s">
        <v>14</v>
      </c>
      <c r="C10" s="33">
        <v>0</v>
      </c>
    </row>
    <row r="11" spans="1:3" ht="15.75" x14ac:dyDescent="0.25">
      <c r="A11" s="25"/>
      <c r="B11" s="34" t="s">
        <v>15</v>
      </c>
      <c r="C11" s="78">
        <v>30</v>
      </c>
    </row>
    <row r="12" spans="1:3" x14ac:dyDescent="0.2">
      <c r="A12" s="25"/>
      <c r="B12" s="74"/>
      <c r="C12" s="75"/>
    </row>
    <row r="13" spans="1:3" x14ac:dyDescent="0.2">
      <c r="A13" s="25"/>
      <c r="B13" s="76" t="s">
        <v>16</v>
      </c>
      <c r="C13" s="76" t="s">
        <v>19</v>
      </c>
    </row>
    <row r="14" spans="1:3" x14ac:dyDescent="0.2">
      <c r="A14" s="25"/>
      <c r="B14" s="74" t="str">
        <f>C7</f>
        <v>J.T. Vaughn Construction</v>
      </c>
      <c r="C14" s="77">
        <f>C9</f>
        <v>155455</v>
      </c>
    </row>
  </sheetData>
  <sortState ref="B14:C19">
    <sortCondition ref="C14:C19"/>
  </sortState>
  <mergeCells count="2">
    <mergeCell ref="B3:C3"/>
    <mergeCell ref="B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11" sqref="A11"/>
    </sheetView>
  </sheetViews>
  <sheetFormatPr defaultRowHeight="12.75" x14ac:dyDescent="0.2"/>
  <cols>
    <col min="1" max="1" width="44" bestFit="1" customWidth="1"/>
    <col min="2" max="2" width="9" customWidth="1"/>
    <col min="3" max="5" width="7" bestFit="1" customWidth="1"/>
    <col min="6" max="6" width="8.28515625" bestFit="1" customWidth="1"/>
    <col min="7" max="8" width="7" bestFit="1" customWidth="1"/>
    <col min="9" max="9" width="17.5703125" bestFit="1" customWidth="1"/>
    <col min="10" max="10" width="10.42578125" bestFit="1" customWidth="1"/>
  </cols>
  <sheetData>
    <row r="1" spans="1:10" ht="15.75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2">
      <c r="A2" s="92" t="str">
        <f>Responses!A2</f>
        <v>RFP730-17061 College of Pharmacy Exterior Building Signage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15.75" thickBot="1" x14ac:dyDescent="0.25">
      <c r="A3" s="63"/>
      <c r="B3" s="63"/>
      <c r="C3" s="63"/>
      <c r="D3" s="63"/>
      <c r="E3" s="63"/>
      <c r="F3" s="63"/>
      <c r="G3" s="63"/>
      <c r="H3" s="63"/>
      <c r="I3" s="69"/>
      <c r="J3" s="69"/>
    </row>
    <row r="4" spans="1:10" ht="121.5" customHeight="1" thickBot="1" x14ac:dyDescent="0.25">
      <c r="A4" s="6" t="s">
        <v>2</v>
      </c>
      <c r="B4" s="35" t="str">
        <f>'Technical Summary'!B4</f>
        <v>Evaluator 1</v>
      </c>
      <c r="C4" s="35" t="str">
        <f>'Technical Summary'!C4</f>
        <v>Evaluator 2</v>
      </c>
      <c r="D4" s="35" t="str">
        <f>'Technical Summary'!D4</f>
        <v>Evaluator 3</v>
      </c>
      <c r="E4" s="35" t="str">
        <f>'Technical Summary'!E4</f>
        <v>Evaluator 4</v>
      </c>
      <c r="F4" s="35" t="str">
        <f>'Technical Summary'!F4</f>
        <v>Evaluator 5</v>
      </c>
      <c r="G4" s="35" t="str">
        <f>'Technical Summary'!G4</f>
        <v>Evaluator 6</v>
      </c>
      <c r="H4" s="35" t="str">
        <f>'Technical Summary'!H4</f>
        <v>Evaluator 7</v>
      </c>
      <c r="I4" s="36" t="s">
        <v>3</v>
      </c>
      <c r="J4" s="5" t="s">
        <v>1</v>
      </c>
    </row>
    <row r="5" spans="1:10" ht="15" x14ac:dyDescent="0.2">
      <c r="A5" s="37" t="str">
        <f>Responses!A5</f>
        <v>J.T. Vaughn Construction</v>
      </c>
      <c r="B5" s="38">
        <f>'Evaluator 1'!I5</f>
        <v>100</v>
      </c>
      <c r="C5" s="39">
        <f>'Evaluator 2'!I5</f>
        <v>85</v>
      </c>
      <c r="D5" s="39">
        <f>'Evaluator 3'!I5</f>
        <v>96.5</v>
      </c>
      <c r="E5" s="39">
        <f>'Evaluator 4'!I5</f>
        <v>74</v>
      </c>
      <c r="F5" s="39">
        <f>'Evaluator 5'!I5</f>
        <v>90.399999999999991</v>
      </c>
      <c r="G5" s="39">
        <f>'Evaluator 6'!I5</f>
        <v>72</v>
      </c>
      <c r="H5" s="39">
        <f>'Evaluator 7'!I5</f>
        <v>79.899999999999991</v>
      </c>
      <c r="I5" s="40">
        <f>AVERAGE(B5:H5)</f>
        <v>85.399999999999991</v>
      </c>
      <c r="J5" s="41">
        <f>RANK(I5,$I$5:$I$5,0)</f>
        <v>1</v>
      </c>
    </row>
    <row r="6" spans="1:10" x14ac:dyDescent="0.2">
      <c r="F6" s="62"/>
      <c r="G6" s="62"/>
      <c r="H6" s="62"/>
      <c r="I6" s="62"/>
    </row>
    <row r="7" spans="1:10" x14ac:dyDescent="0.2">
      <c r="F7" s="62"/>
      <c r="G7" s="62"/>
      <c r="H7" s="62"/>
      <c r="I7" s="62"/>
    </row>
    <row r="9" spans="1:10" ht="15" x14ac:dyDescent="0.2">
      <c r="A9" s="70" t="s">
        <v>55</v>
      </c>
    </row>
    <row r="10" spans="1:10" ht="15" x14ac:dyDescent="0.2">
      <c r="A10" s="63"/>
    </row>
    <row r="11" spans="1:10" ht="15" x14ac:dyDescent="0.2">
      <c r="A11" s="70" t="s">
        <v>56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F21" sqref="F21"/>
    </sheetView>
  </sheetViews>
  <sheetFormatPr defaultRowHeight="15" x14ac:dyDescent="0.2"/>
  <cols>
    <col min="1" max="1" width="32.5703125" style="63" customWidth="1"/>
    <col min="2" max="3" width="10.85546875" style="63" customWidth="1"/>
    <col min="4" max="4" width="9.140625" style="63"/>
    <col min="5" max="5" width="31.42578125" style="63" customWidth="1"/>
    <col min="6" max="6" width="11" style="63" customWidth="1"/>
    <col min="7" max="7" width="11.42578125" style="63" customWidth="1"/>
    <col min="8" max="8" width="11.7109375" style="63" customWidth="1"/>
    <col min="9" max="16384" width="9.140625" style="63"/>
  </cols>
  <sheetData>
    <row r="1" spans="1:8" ht="15.75" x14ac:dyDescent="0.25">
      <c r="A1" s="90" t="s">
        <v>29</v>
      </c>
      <c r="B1" s="90"/>
      <c r="C1" s="90"/>
      <c r="D1" s="90"/>
      <c r="E1" s="90"/>
      <c r="F1" s="90"/>
      <c r="G1" s="90"/>
      <c r="H1" s="90"/>
    </row>
    <row r="2" spans="1:8" ht="15.75" x14ac:dyDescent="0.25">
      <c r="A2" s="116" t="str">
        <f>[1]Cover!A6</f>
        <v>RFP730-17061 College of Pharmacy Exterior Building Signage</v>
      </c>
      <c r="B2" s="90"/>
      <c r="C2" s="90"/>
      <c r="D2" s="90"/>
      <c r="E2" s="90"/>
      <c r="F2" s="90"/>
      <c r="G2" s="90"/>
      <c r="H2" s="90"/>
    </row>
    <row r="4" spans="1:8" ht="16.5" thickBot="1" x14ac:dyDescent="0.3">
      <c r="A4" s="63" t="s">
        <v>30</v>
      </c>
      <c r="B4" s="117" t="s">
        <v>54</v>
      </c>
      <c r="C4" s="117"/>
      <c r="D4" s="117"/>
      <c r="E4" s="117"/>
    </row>
    <row r="6" spans="1:8" ht="15.75" thickBot="1" x14ac:dyDescent="0.25">
      <c r="A6" s="63" t="s">
        <v>31</v>
      </c>
      <c r="B6" s="118">
        <f>[1]Cover!E13</f>
        <v>0</v>
      </c>
      <c r="C6" s="118"/>
      <c r="D6" s="118"/>
      <c r="E6" s="118"/>
    </row>
    <row r="8" spans="1:8" x14ac:dyDescent="0.2">
      <c r="A8" s="119" t="s">
        <v>32</v>
      </c>
      <c r="B8" s="119"/>
      <c r="C8" s="119"/>
      <c r="D8" s="119"/>
      <c r="E8" s="119"/>
      <c r="F8" s="119"/>
      <c r="G8" s="119"/>
      <c r="H8" s="119"/>
    </row>
    <row r="9" spans="1:8" x14ac:dyDescent="0.2">
      <c r="A9" s="119"/>
      <c r="B9" s="119"/>
      <c r="C9" s="119"/>
      <c r="D9" s="119"/>
      <c r="E9" s="119"/>
      <c r="F9" s="119"/>
      <c r="G9" s="119"/>
      <c r="H9" s="119"/>
    </row>
    <row r="10" spans="1:8" ht="15.75" thickBot="1" x14ac:dyDescent="0.25"/>
    <row r="11" spans="1:8" ht="16.5" thickTop="1" x14ac:dyDescent="0.25">
      <c r="A11" s="120" t="s">
        <v>33</v>
      </c>
      <c r="B11" s="121"/>
      <c r="C11" s="121"/>
      <c r="D11" s="121"/>
      <c r="E11" s="122"/>
    </row>
    <row r="12" spans="1:8" x14ac:dyDescent="0.2">
      <c r="A12" s="107" t="s">
        <v>34</v>
      </c>
      <c r="B12" s="108"/>
      <c r="C12" s="108"/>
      <c r="D12" s="108"/>
      <c r="E12" s="109"/>
    </row>
    <row r="13" spans="1:8" x14ac:dyDescent="0.2">
      <c r="A13" s="110" t="s">
        <v>35</v>
      </c>
      <c r="B13" s="111"/>
      <c r="C13" s="111"/>
      <c r="D13" s="111"/>
      <c r="E13" s="112"/>
    </row>
    <row r="14" spans="1:8" x14ac:dyDescent="0.2">
      <c r="A14" s="110" t="s">
        <v>36</v>
      </c>
      <c r="B14" s="111"/>
      <c r="C14" s="111"/>
      <c r="D14" s="111"/>
      <c r="E14" s="112"/>
    </row>
    <row r="15" spans="1:8" x14ac:dyDescent="0.2">
      <c r="A15" s="110" t="s">
        <v>37</v>
      </c>
      <c r="B15" s="111"/>
      <c r="C15" s="111"/>
      <c r="D15" s="111"/>
      <c r="E15" s="112"/>
    </row>
    <row r="16" spans="1:8" x14ac:dyDescent="0.2">
      <c r="A16" s="110" t="s">
        <v>38</v>
      </c>
      <c r="B16" s="111"/>
      <c r="C16" s="111"/>
      <c r="D16" s="111"/>
      <c r="E16" s="112"/>
    </row>
    <row r="17" spans="1:15" ht="15.75" thickBot="1" x14ac:dyDescent="0.25">
      <c r="A17" s="113" t="s">
        <v>39</v>
      </c>
      <c r="B17" s="114"/>
      <c r="C17" s="114"/>
      <c r="D17" s="114"/>
      <c r="E17" s="115"/>
    </row>
    <row r="18" spans="1:15" ht="16.5" thickTop="1" thickBot="1" x14ac:dyDescent="0.25"/>
    <row r="19" spans="1:15" ht="16.5" thickTop="1" x14ac:dyDescent="0.25">
      <c r="A19" s="102" t="s">
        <v>40</v>
      </c>
      <c r="B19" s="103"/>
      <c r="C19" s="103"/>
      <c r="D19" s="103"/>
      <c r="E19" s="103"/>
      <c r="F19" s="81" t="s">
        <v>41</v>
      </c>
      <c r="G19" s="81" t="s">
        <v>42</v>
      </c>
      <c r="H19" s="82" t="s">
        <v>43</v>
      </c>
    </row>
    <row r="20" spans="1:15" s="86" customFormat="1" x14ac:dyDescent="0.2">
      <c r="A20" s="104" t="s">
        <v>44</v>
      </c>
      <c r="B20" s="105"/>
      <c r="C20" s="105"/>
      <c r="D20" s="105"/>
      <c r="E20" s="106"/>
      <c r="F20" s="83"/>
      <c r="G20" s="84">
        <v>6</v>
      </c>
      <c r="H20" s="85">
        <f t="shared" ref="H20:H25" si="0">F20*G20</f>
        <v>0</v>
      </c>
      <c r="J20" s="87" t="s">
        <v>45</v>
      </c>
      <c r="K20" s="87"/>
      <c r="L20" s="87"/>
      <c r="M20" s="87"/>
      <c r="N20" s="87"/>
      <c r="O20" s="87"/>
    </row>
    <row r="21" spans="1:15" s="86" customFormat="1" x14ac:dyDescent="0.2">
      <c r="A21" s="104" t="s">
        <v>46</v>
      </c>
      <c r="B21" s="105"/>
      <c r="C21" s="105"/>
      <c r="D21" s="105"/>
      <c r="E21" s="106"/>
      <c r="F21" s="84"/>
      <c r="G21" s="84">
        <v>4</v>
      </c>
      <c r="H21" s="85">
        <f t="shared" si="0"/>
        <v>0</v>
      </c>
    </row>
    <row r="22" spans="1:15" s="86" customFormat="1" x14ac:dyDescent="0.2">
      <c r="A22" s="104" t="s">
        <v>47</v>
      </c>
      <c r="B22" s="105"/>
      <c r="C22" s="105"/>
      <c r="D22" s="105"/>
      <c r="E22" s="106"/>
      <c r="F22" s="84"/>
      <c r="G22" s="84">
        <v>3</v>
      </c>
      <c r="H22" s="85">
        <f t="shared" si="0"/>
        <v>0</v>
      </c>
    </row>
    <row r="23" spans="1:15" s="86" customFormat="1" x14ac:dyDescent="0.2">
      <c r="A23" s="97" t="s">
        <v>48</v>
      </c>
      <c r="B23" s="98"/>
      <c r="C23" s="98"/>
      <c r="D23" s="98"/>
      <c r="E23" s="99"/>
      <c r="F23" s="84"/>
      <c r="G23" s="84">
        <v>3</v>
      </c>
      <c r="H23" s="85">
        <f t="shared" si="0"/>
        <v>0</v>
      </c>
    </row>
    <row r="24" spans="1:15" s="86" customFormat="1" x14ac:dyDescent="0.2">
      <c r="A24" s="97" t="s">
        <v>49</v>
      </c>
      <c r="B24" s="98"/>
      <c r="C24" s="98"/>
      <c r="D24" s="98"/>
      <c r="E24" s="99"/>
      <c r="F24" s="84"/>
      <c r="G24" s="84">
        <v>3</v>
      </c>
      <c r="H24" s="85">
        <f t="shared" si="0"/>
        <v>0</v>
      </c>
    </row>
    <row r="25" spans="1:15" s="86" customFormat="1" x14ac:dyDescent="0.2">
      <c r="A25" s="97" t="s">
        <v>50</v>
      </c>
      <c r="B25" s="98"/>
      <c r="C25" s="98"/>
      <c r="D25" s="98"/>
      <c r="E25" s="99"/>
      <c r="F25" s="84"/>
      <c r="G25" s="84">
        <v>1</v>
      </c>
      <c r="H25" s="85">
        <f t="shared" si="0"/>
        <v>0</v>
      </c>
    </row>
    <row r="26" spans="1:15" ht="16.5" thickBot="1" x14ac:dyDescent="0.3">
      <c r="G26" s="88" t="s">
        <v>51</v>
      </c>
      <c r="H26" s="89">
        <f>SUM(H20:H25)</f>
        <v>0</v>
      </c>
    </row>
    <row r="27" spans="1:15" x14ac:dyDescent="0.2">
      <c r="A27" s="100" t="s">
        <v>52</v>
      </c>
      <c r="B27" s="100"/>
      <c r="C27" s="100"/>
      <c r="D27" s="100"/>
      <c r="E27" s="100"/>
    </row>
    <row r="29" spans="1:15" x14ac:dyDescent="0.2">
      <c r="A29" s="101" t="s">
        <v>53</v>
      </c>
      <c r="B29" s="101"/>
      <c r="C29" s="101"/>
    </row>
  </sheetData>
  <protectedRanges>
    <protectedRange sqref="F21:F25" name="Points"/>
  </protectedRanges>
  <mergeCells count="21">
    <mergeCell ref="A17:E17"/>
    <mergeCell ref="A1:H1"/>
    <mergeCell ref="A2:H2"/>
    <mergeCell ref="B4:E4"/>
    <mergeCell ref="B6:E6"/>
    <mergeCell ref="A8:H9"/>
    <mergeCell ref="A11:E11"/>
    <mergeCell ref="A12:E12"/>
    <mergeCell ref="A13:E13"/>
    <mergeCell ref="A14:E14"/>
    <mergeCell ref="A15:E15"/>
    <mergeCell ref="A16:E16"/>
    <mergeCell ref="A25:E25"/>
    <mergeCell ref="A27:E27"/>
    <mergeCell ref="A29:C29"/>
    <mergeCell ref="A19:E19"/>
    <mergeCell ref="A20:E20"/>
    <mergeCell ref="A21:E21"/>
    <mergeCell ref="A22:E22"/>
    <mergeCell ref="A23:E23"/>
    <mergeCell ref="A24:E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D13" sqref="D13"/>
    </sheetView>
  </sheetViews>
  <sheetFormatPr defaultRowHeight="12.75" x14ac:dyDescent="0.2"/>
  <cols>
    <col min="1" max="1" width="38.28515625" customWidth="1"/>
    <col min="2" max="2" width="10.5703125" customWidth="1"/>
    <col min="3" max="3" width="10.42578125" customWidth="1"/>
    <col min="4" max="4" width="8.140625" customWidth="1"/>
    <col min="5" max="5" width="9.28515625" customWidth="1"/>
    <col min="6" max="6" width="7.5703125" customWidth="1"/>
    <col min="7" max="7" width="7.5703125" style="62" customWidth="1"/>
    <col min="8" max="8" width="12.42578125" customWidth="1"/>
  </cols>
  <sheetData>
    <row r="1" spans="1:10" ht="15.75" x14ac:dyDescent="0.25">
      <c r="A1" s="90" t="s">
        <v>0</v>
      </c>
      <c r="B1" s="91"/>
      <c r="C1" s="91"/>
      <c r="D1" s="91"/>
      <c r="E1" s="91"/>
      <c r="F1" s="91"/>
      <c r="G1" s="91"/>
      <c r="H1" s="91"/>
      <c r="I1" s="19"/>
      <c r="J1" s="19"/>
    </row>
    <row r="2" spans="1:10" ht="12.75" customHeight="1" x14ac:dyDescent="0.2">
      <c r="A2" s="92" t="str">
        <f>Responses!A2</f>
        <v>RFP730-17061 College of Pharmacy Exterior Building Signage</v>
      </c>
      <c r="B2" s="92"/>
      <c r="C2" s="92"/>
      <c r="D2" s="92"/>
      <c r="E2" s="92"/>
      <c r="F2" s="92"/>
      <c r="G2" s="92"/>
      <c r="H2" s="92"/>
      <c r="I2" s="92"/>
      <c r="J2" s="19"/>
    </row>
    <row r="3" spans="1:10" ht="15.75" thickBot="1" x14ac:dyDescent="0.25">
      <c r="A3" s="19"/>
      <c r="B3" s="19"/>
      <c r="C3" s="19"/>
      <c r="D3" s="19"/>
      <c r="E3" s="19"/>
      <c r="F3" s="19"/>
      <c r="H3" s="20"/>
      <c r="I3" s="19"/>
      <c r="J3" s="19"/>
    </row>
    <row r="4" spans="1:10" ht="75" thickTop="1" thickBot="1" x14ac:dyDescent="0.25">
      <c r="A4" s="21" t="s">
        <v>4</v>
      </c>
      <c r="B4" s="22" t="s">
        <v>5</v>
      </c>
      <c r="C4" s="22" t="s">
        <v>6</v>
      </c>
      <c r="D4" s="22" t="s">
        <v>7</v>
      </c>
      <c r="E4" s="22" t="s">
        <v>8</v>
      </c>
      <c r="F4" s="22" t="s">
        <v>9</v>
      </c>
      <c r="G4" s="66" t="s">
        <v>18</v>
      </c>
      <c r="H4" s="71" t="s">
        <v>17</v>
      </c>
      <c r="I4" s="71" t="s">
        <v>10</v>
      </c>
      <c r="J4" s="23"/>
    </row>
    <row r="5" spans="1:10" ht="16.5" thickTop="1" x14ac:dyDescent="0.2">
      <c r="A5" s="68" t="str">
        <f>Responses!A5</f>
        <v>J.T. Vaughn Construction</v>
      </c>
      <c r="B5" s="17">
        <v>30</v>
      </c>
      <c r="C5" s="80">
        <v>20</v>
      </c>
      <c r="D5" s="80">
        <v>15</v>
      </c>
      <c r="E5" s="80">
        <v>15</v>
      </c>
      <c r="F5" s="80">
        <v>15</v>
      </c>
      <c r="G5" s="79">
        <v>5</v>
      </c>
      <c r="H5" s="24">
        <f>SUM(C5:G5)</f>
        <v>70</v>
      </c>
      <c r="I5" s="18">
        <f>SUM(B5:G5)</f>
        <v>100</v>
      </c>
      <c r="J5" s="23"/>
    </row>
    <row r="6" spans="1:10" x14ac:dyDescent="0.2">
      <c r="J6" s="42"/>
    </row>
    <row r="7" spans="1:10" x14ac:dyDescent="0.2">
      <c r="J7" s="42"/>
    </row>
    <row r="8" spans="1:10" x14ac:dyDescent="0.2">
      <c r="A8" s="19"/>
      <c r="J8" s="42"/>
    </row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16" sqref="A16"/>
    </sheetView>
  </sheetViews>
  <sheetFormatPr defaultRowHeight="12.75" x14ac:dyDescent="0.2"/>
  <cols>
    <col min="1" max="1" width="43.140625" customWidth="1"/>
    <col min="2" max="2" width="11.140625" customWidth="1"/>
    <col min="3" max="3" width="9.28515625" customWidth="1"/>
    <col min="4" max="5" width="10" customWidth="1"/>
    <col min="6" max="6" width="11.140625" customWidth="1"/>
    <col min="7" max="7" width="11.140625" style="62" customWidth="1"/>
    <col min="8" max="8" width="10.42578125" customWidth="1"/>
  </cols>
  <sheetData>
    <row r="1" spans="1:9" ht="15.75" x14ac:dyDescent="0.25">
      <c r="A1" s="90" t="s">
        <v>0</v>
      </c>
      <c r="B1" s="91"/>
      <c r="C1" s="91"/>
      <c r="D1" s="91"/>
      <c r="E1" s="91"/>
      <c r="F1" s="91"/>
      <c r="G1" s="91"/>
      <c r="H1" s="91"/>
    </row>
    <row r="2" spans="1:9" ht="12.75" customHeight="1" x14ac:dyDescent="0.2">
      <c r="A2" s="92" t="str">
        <f>Responses!A2</f>
        <v>RFP730-17061 College of Pharmacy Exterior Building Signage</v>
      </c>
      <c r="B2" s="92"/>
      <c r="C2" s="92"/>
      <c r="D2" s="92"/>
      <c r="E2" s="92"/>
      <c r="F2" s="92"/>
      <c r="G2" s="92"/>
      <c r="H2" s="92"/>
      <c r="I2" s="92"/>
    </row>
    <row r="3" spans="1:9" ht="15.75" thickBot="1" x14ac:dyDescent="0.25">
      <c r="A3" s="42"/>
      <c r="B3" s="42"/>
      <c r="C3" s="42"/>
      <c r="D3" s="42"/>
      <c r="E3" s="42"/>
      <c r="F3" s="42"/>
      <c r="H3" s="43"/>
    </row>
    <row r="4" spans="1:9" ht="75" thickTop="1" thickBot="1" x14ac:dyDescent="0.25">
      <c r="A4" s="44" t="s">
        <v>4</v>
      </c>
      <c r="B4" s="45" t="s">
        <v>5</v>
      </c>
      <c r="C4" s="45" t="s">
        <v>6</v>
      </c>
      <c r="D4" s="45" t="s">
        <v>7</v>
      </c>
      <c r="E4" s="45" t="s">
        <v>8</v>
      </c>
      <c r="F4" s="45" t="s">
        <v>9</v>
      </c>
      <c r="G4" s="66" t="s">
        <v>18</v>
      </c>
      <c r="H4" s="71" t="s">
        <v>17</v>
      </c>
      <c r="I4" s="71" t="s">
        <v>10</v>
      </c>
    </row>
    <row r="5" spans="1:9" ht="15.75" thickTop="1" x14ac:dyDescent="0.2">
      <c r="A5" s="68" t="str">
        <f>Responses!A5</f>
        <v>J.T. Vaughn Construction</v>
      </c>
      <c r="B5" s="17">
        <v>30</v>
      </c>
      <c r="C5" s="80">
        <v>16</v>
      </c>
      <c r="D5" s="80">
        <v>10.5</v>
      </c>
      <c r="E5" s="80">
        <v>12</v>
      </c>
      <c r="F5" s="80">
        <v>12</v>
      </c>
      <c r="G5" s="79">
        <v>4.5</v>
      </c>
      <c r="H5" s="67">
        <f>SUM(C5:G5)</f>
        <v>55</v>
      </c>
      <c r="I5" s="18">
        <f>SUM(B5:G5)</f>
        <v>85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39" sqref="E39"/>
    </sheetView>
  </sheetViews>
  <sheetFormatPr defaultRowHeight="12.75" x14ac:dyDescent="0.2"/>
  <cols>
    <col min="1" max="1" width="38" customWidth="1"/>
    <col min="2" max="2" width="9" customWidth="1"/>
    <col min="3" max="3" width="6.85546875" customWidth="1"/>
    <col min="4" max="4" width="7" customWidth="1"/>
    <col min="5" max="5" width="7.5703125" customWidth="1"/>
    <col min="6" max="6" width="8.140625" customWidth="1"/>
    <col min="7" max="7" width="7.5703125" style="62" customWidth="1"/>
    <col min="8" max="8" width="10" customWidth="1"/>
  </cols>
  <sheetData>
    <row r="1" spans="1:9" ht="15.75" x14ac:dyDescent="0.25">
      <c r="A1" s="90" t="s">
        <v>0</v>
      </c>
      <c r="B1" s="91"/>
      <c r="C1" s="91"/>
      <c r="D1" s="91"/>
      <c r="E1" s="91"/>
      <c r="F1" s="91"/>
      <c r="G1" s="91"/>
      <c r="H1" s="91"/>
    </row>
    <row r="2" spans="1:9" ht="12.75" customHeight="1" x14ac:dyDescent="0.2">
      <c r="A2" s="92" t="str">
        <f>Responses!A2</f>
        <v>RFP730-17061 College of Pharmacy Exterior Building Signage</v>
      </c>
      <c r="B2" s="92"/>
      <c r="C2" s="92"/>
      <c r="D2" s="92"/>
      <c r="E2" s="92"/>
      <c r="F2" s="92"/>
      <c r="G2" s="92"/>
      <c r="H2" s="92"/>
      <c r="I2" s="92"/>
    </row>
    <row r="3" spans="1:9" ht="15.75" thickBot="1" x14ac:dyDescent="0.25">
      <c r="A3" s="46"/>
      <c r="B3" s="46"/>
      <c r="C3" s="46"/>
      <c r="D3" s="46"/>
      <c r="E3" s="46"/>
      <c r="F3" s="46"/>
      <c r="H3" s="47"/>
    </row>
    <row r="4" spans="1:9" ht="75" thickTop="1" thickBot="1" x14ac:dyDescent="0.25">
      <c r="A4" s="48" t="s">
        <v>4</v>
      </c>
      <c r="B4" s="49" t="s">
        <v>5</v>
      </c>
      <c r="C4" s="49" t="s">
        <v>6</v>
      </c>
      <c r="D4" s="49" t="s">
        <v>7</v>
      </c>
      <c r="E4" s="49" t="s">
        <v>8</v>
      </c>
      <c r="F4" s="49" t="s">
        <v>9</v>
      </c>
      <c r="G4" s="66" t="s">
        <v>18</v>
      </c>
      <c r="H4" s="71" t="s">
        <v>17</v>
      </c>
      <c r="I4" s="71" t="s">
        <v>10</v>
      </c>
    </row>
    <row r="5" spans="1:9" ht="18.75" customHeight="1" thickTop="1" x14ac:dyDescent="0.2">
      <c r="A5" s="68" t="str">
        <f>Responses!A5</f>
        <v>J.T. Vaughn Construction</v>
      </c>
      <c r="B5" s="17">
        <v>30</v>
      </c>
      <c r="C5" s="80">
        <v>20</v>
      </c>
      <c r="D5" s="80">
        <v>15</v>
      </c>
      <c r="E5" s="80">
        <v>13.5</v>
      </c>
      <c r="F5" s="80">
        <v>13.5</v>
      </c>
      <c r="G5" s="79">
        <v>4.5</v>
      </c>
      <c r="H5" s="67">
        <f>SUM(C5:G5)</f>
        <v>66.5</v>
      </c>
      <c r="I5" s="18">
        <f>SUM(B5:G5)</f>
        <v>96.5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16" sqref="A16"/>
    </sheetView>
  </sheetViews>
  <sheetFormatPr defaultRowHeight="12.75" x14ac:dyDescent="0.2"/>
  <cols>
    <col min="1" max="1" width="40.42578125" customWidth="1"/>
    <col min="2" max="2" width="8.140625" customWidth="1"/>
    <col min="3" max="3" width="7.5703125" customWidth="1"/>
    <col min="4" max="4" width="7.7109375" customWidth="1"/>
    <col min="5" max="6" width="7.85546875" customWidth="1"/>
    <col min="7" max="7" width="8" style="62" customWidth="1"/>
    <col min="8" max="8" width="10.28515625" customWidth="1"/>
  </cols>
  <sheetData>
    <row r="1" spans="1:9" ht="15.75" x14ac:dyDescent="0.25">
      <c r="A1" s="90" t="s">
        <v>0</v>
      </c>
      <c r="B1" s="91"/>
      <c r="C1" s="91"/>
      <c r="D1" s="91"/>
      <c r="E1" s="91"/>
      <c r="F1" s="91"/>
      <c r="G1" s="91"/>
      <c r="H1" s="91"/>
    </row>
    <row r="2" spans="1:9" ht="12.75" customHeight="1" x14ac:dyDescent="0.2">
      <c r="A2" s="92" t="str">
        <f>Responses!A2</f>
        <v>RFP730-17061 College of Pharmacy Exterior Building Signage</v>
      </c>
      <c r="B2" s="92"/>
      <c r="C2" s="92"/>
      <c r="D2" s="92"/>
      <c r="E2" s="92"/>
      <c r="F2" s="92"/>
      <c r="G2" s="92"/>
      <c r="H2" s="92"/>
      <c r="I2" s="92"/>
    </row>
    <row r="3" spans="1:9" ht="15.75" thickBot="1" x14ac:dyDescent="0.25">
      <c r="A3" s="50"/>
      <c r="B3" s="50"/>
      <c r="C3" s="50"/>
      <c r="D3" s="50"/>
      <c r="E3" s="50"/>
      <c r="F3" s="50"/>
      <c r="H3" s="51"/>
    </row>
    <row r="4" spans="1:9" ht="75" thickTop="1" thickBot="1" x14ac:dyDescent="0.25">
      <c r="A4" s="52" t="s">
        <v>4</v>
      </c>
      <c r="B4" s="53" t="s">
        <v>5</v>
      </c>
      <c r="C4" s="53" t="s">
        <v>6</v>
      </c>
      <c r="D4" s="53" t="s">
        <v>7</v>
      </c>
      <c r="E4" s="53" t="s">
        <v>8</v>
      </c>
      <c r="F4" s="53" t="s">
        <v>9</v>
      </c>
      <c r="G4" s="66" t="s">
        <v>18</v>
      </c>
      <c r="H4" s="71" t="s">
        <v>17</v>
      </c>
      <c r="I4" s="71" t="s">
        <v>10</v>
      </c>
    </row>
    <row r="5" spans="1:9" ht="18" customHeight="1" thickTop="1" x14ac:dyDescent="0.2">
      <c r="A5" s="68" t="str">
        <f>Responses!A5</f>
        <v>J.T. Vaughn Construction</v>
      </c>
      <c r="B5" s="17">
        <v>30</v>
      </c>
      <c r="C5" s="80">
        <v>16</v>
      </c>
      <c r="D5" s="80">
        <v>9</v>
      </c>
      <c r="E5" s="80">
        <v>9</v>
      </c>
      <c r="F5" s="80">
        <v>9</v>
      </c>
      <c r="G5" s="79">
        <v>1</v>
      </c>
      <c r="H5" s="67">
        <f>SUM(C5:G5)</f>
        <v>44</v>
      </c>
      <c r="I5" s="18">
        <f>SUM(B5:G5)</f>
        <v>74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23" sqref="H23"/>
    </sheetView>
  </sheetViews>
  <sheetFormatPr defaultRowHeight="12.75" x14ac:dyDescent="0.2"/>
  <cols>
    <col min="1" max="1" width="34.42578125" customWidth="1"/>
    <col min="2" max="2" width="7" bestFit="1" customWidth="1"/>
    <col min="3" max="6" width="6.42578125" bestFit="1" customWidth="1"/>
    <col min="7" max="7" width="6.42578125" style="62" customWidth="1"/>
    <col min="8" max="8" width="13.42578125" customWidth="1"/>
  </cols>
  <sheetData>
    <row r="1" spans="1:9" ht="15.75" x14ac:dyDescent="0.25">
      <c r="A1" s="90" t="s">
        <v>0</v>
      </c>
      <c r="B1" s="91"/>
      <c r="C1" s="91"/>
      <c r="D1" s="91"/>
      <c r="E1" s="91"/>
      <c r="F1" s="91"/>
      <c r="G1" s="91"/>
      <c r="H1" s="91"/>
    </row>
    <row r="2" spans="1:9" ht="12.75" customHeight="1" x14ac:dyDescent="0.2">
      <c r="A2" s="92" t="str">
        <f>Responses!A2</f>
        <v>RFP730-17061 College of Pharmacy Exterior Building Signage</v>
      </c>
      <c r="B2" s="92"/>
      <c r="C2" s="92"/>
      <c r="D2" s="92"/>
      <c r="E2" s="92"/>
      <c r="F2" s="92"/>
      <c r="G2" s="92"/>
      <c r="H2" s="92"/>
      <c r="I2" s="92"/>
    </row>
    <row r="3" spans="1:9" ht="15.75" thickBot="1" x14ac:dyDescent="0.25">
      <c r="A3" s="54"/>
      <c r="B3" s="54"/>
      <c r="C3" s="54"/>
      <c r="D3" s="54"/>
      <c r="E3" s="54"/>
      <c r="F3" s="54"/>
      <c r="H3" s="55"/>
    </row>
    <row r="4" spans="1:9" ht="75" thickTop="1" thickBot="1" x14ac:dyDescent="0.25">
      <c r="A4" s="56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66" t="s">
        <v>18</v>
      </c>
      <c r="H4" s="71" t="s">
        <v>17</v>
      </c>
      <c r="I4" s="71" t="s">
        <v>10</v>
      </c>
    </row>
    <row r="5" spans="1:9" ht="23.25" customHeight="1" thickTop="1" x14ac:dyDescent="0.2">
      <c r="A5" s="68" t="str">
        <f>Responses!A5</f>
        <v>J.T. Vaughn Construction</v>
      </c>
      <c r="B5" s="17">
        <v>30</v>
      </c>
      <c r="C5" s="80">
        <v>18</v>
      </c>
      <c r="D5" s="80">
        <v>12.9</v>
      </c>
      <c r="E5" s="80">
        <v>12.9</v>
      </c>
      <c r="F5" s="80">
        <v>12.6</v>
      </c>
      <c r="G5" s="79">
        <v>4</v>
      </c>
      <c r="H5" s="67">
        <f>SUM(C5:G5)</f>
        <v>60.4</v>
      </c>
      <c r="I5" s="18">
        <f>SUM(B5:G5)</f>
        <v>90.399999999999991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D16" sqref="D16"/>
    </sheetView>
  </sheetViews>
  <sheetFormatPr defaultRowHeight="12.75" x14ac:dyDescent="0.2"/>
  <cols>
    <col min="1" max="1" width="34.28515625" customWidth="1"/>
    <col min="2" max="2" width="9.140625" customWidth="1"/>
    <col min="3" max="4" width="6.7109375" customWidth="1"/>
    <col min="5" max="5" width="7" customWidth="1"/>
    <col min="6" max="6" width="6.42578125" customWidth="1"/>
    <col min="7" max="7" width="6.42578125" style="62" customWidth="1"/>
    <col min="8" max="8" width="11.140625" customWidth="1"/>
  </cols>
  <sheetData>
    <row r="1" spans="1:9" ht="15.75" x14ac:dyDescent="0.25">
      <c r="A1" s="90" t="s">
        <v>0</v>
      </c>
      <c r="B1" s="91"/>
      <c r="C1" s="91"/>
      <c r="D1" s="91"/>
      <c r="E1" s="91"/>
      <c r="F1" s="91"/>
      <c r="G1" s="91"/>
      <c r="H1" s="91"/>
    </row>
    <row r="2" spans="1:9" ht="12.75" customHeight="1" x14ac:dyDescent="0.2">
      <c r="A2" s="92" t="str">
        <f>Responses!A2</f>
        <v>RFP730-17061 College of Pharmacy Exterior Building Signage</v>
      </c>
      <c r="B2" s="92"/>
      <c r="C2" s="92"/>
      <c r="D2" s="92"/>
      <c r="E2" s="92"/>
      <c r="F2" s="92"/>
      <c r="G2" s="92"/>
      <c r="H2" s="92"/>
      <c r="I2" s="92"/>
    </row>
    <row r="3" spans="1:9" ht="15.75" thickBot="1" x14ac:dyDescent="0.25">
      <c r="A3" s="58"/>
      <c r="B3" s="58"/>
      <c r="C3" s="58"/>
      <c r="D3" s="58"/>
      <c r="E3" s="58"/>
      <c r="F3" s="58"/>
      <c r="H3" s="59"/>
    </row>
    <row r="4" spans="1:9" ht="75" thickTop="1" thickBot="1" x14ac:dyDescent="0.25">
      <c r="A4" s="60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6" t="s">
        <v>18</v>
      </c>
      <c r="H4" s="71" t="s">
        <v>17</v>
      </c>
      <c r="I4" s="71" t="s">
        <v>10</v>
      </c>
    </row>
    <row r="5" spans="1:9" ht="21" customHeight="1" thickTop="1" x14ac:dyDescent="0.2">
      <c r="A5" s="68" t="str">
        <f>Responses!A5</f>
        <v>J.T. Vaughn Construction</v>
      </c>
      <c r="B5" s="17">
        <v>30</v>
      </c>
      <c r="C5" s="80">
        <v>12</v>
      </c>
      <c r="D5" s="80">
        <v>9</v>
      </c>
      <c r="E5" s="80">
        <v>9</v>
      </c>
      <c r="F5" s="80">
        <v>9</v>
      </c>
      <c r="G5" s="79">
        <v>3</v>
      </c>
      <c r="H5" s="67">
        <f>SUM(C5:G5)</f>
        <v>42</v>
      </c>
      <c r="I5" s="18">
        <f>SUM(B5:G5)</f>
        <v>72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>
      <selection activeCell="A13" sqref="A13"/>
    </sheetView>
  </sheetViews>
  <sheetFormatPr defaultRowHeight="12.75" x14ac:dyDescent="0.2"/>
  <cols>
    <col min="1" max="1" width="39" customWidth="1"/>
    <col min="2" max="2" width="7" bestFit="1" customWidth="1"/>
    <col min="3" max="3" width="6.5703125" customWidth="1"/>
    <col min="4" max="4" width="6.42578125" customWidth="1"/>
    <col min="5" max="5" width="6.28515625" customWidth="1"/>
    <col min="6" max="6" width="6.85546875" customWidth="1"/>
    <col min="7" max="7" width="6.85546875" style="62" customWidth="1"/>
    <col min="8" max="8" width="11" customWidth="1"/>
  </cols>
  <sheetData>
    <row r="1" spans="1:9" ht="15.75" x14ac:dyDescent="0.25">
      <c r="A1" s="90" t="s">
        <v>0</v>
      </c>
      <c r="B1" s="91"/>
      <c r="C1" s="91"/>
      <c r="D1" s="91"/>
      <c r="E1" s="91"/>
      <c r="F1" s="91"/>
      <c r="G1" s="91"/>
      <c r="H1" s="91"/>
    </row>
    <row r="2" spans="1:9" ht="12.75" customHeight="1" x14ac:dyDescent="0.2">
      <c r="A2" s="92" t="str">
        <f>Responses!A2</f>
        <v>RFP730-17061 College of Pharmacy Exterior Building Signage</v>
      </c>
      <c r="B2" s="92"/>
      <c r="C2" s="92"/>
      <c r="D2" s="92"/>
      <c r="E2" s="92"/>
      <c r="F2" s="92"/>
      <c r="G2" s="92"/>
      <c r="H2" s="92"/>
      <c r="I2" s="92"/>
    </row>
    <row r="3" spans="1:9" ht="15.75" thickBot="1" x14ac:dyDescent="0.25">
      <c r="A3" s="62"/>
      <c r="B3" s="62"/>
      <c r="C3" s="62"/>
      <c r="D3" s="62"/>
      <c r="E3" s="62"/>
      <c r="F3" s="62"/>
      <c r="H3" s="64"/>
    </row>
    <row r="4" spans="1:9" ht="75" thickTop="1" thickBot="1" x14ac:dyDescent="0.25">
      <c r="A4" s="65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9</v>
      </c>
      <c r="G4" s="66" t="s">
        <v>18</v>
      </c>
      <c r="H4" s="71" t="s">
        <v>17</v>
      </c>
      <c r="I4" s="71" t="s">
        <v>10</v>
      </c>
    </row>
    <row r="5" spans="1:9" ht="22.5" customHeight="1" thickTop="1" x14ac:dyDescent="0.2">
      <c r="A5" s="68" t="str">
        <f>Responses!A5</f>
        <v>J.T. Vaughn Construction</v>
      </c>
      <c r="B5" s="17">
        <v>30</v>
      </c>
      <c r="C5" s="80">
        <v>14.8</v>
      </c>
      <c r="D5" s="80">
        <v>10.5</v>
      </c>
      <c r="E5" s="80">
        <v>12</v>
      </c>
      <c r="F5" s="80">
        <v>9.6</v>
      </c>
      <c r="G5" s="79">
        <v>3</v>
      </c>
      <c r="H5" s="67">
        <f>SUM(C5:G5)</f>
        <v>49.9</v>
      </c>
      <c r="I5" s="18">
        <f>SUM(B5:G5)</f>
        <v>79.899999999999991</v>
      </c>
    </row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zoomScaleNormal="100" workbookViewId="0">
      <selection activeCell="H14" sqref="H14"/>
    </sheetView>
  </sheetViews>
  <sheetFormatPr defaultRowHeight="15" x14ac:dyDescent="0.2"/>
  <cols>
    <col min="1" max="1" width="43.85546875" style="2" customWidth="1"/>
    <col min="2" max="8" width="9.140625" style="2"/>
    <col min="9" max="9" width="17.5703125" style="2" bestFit="1" customWidth="1"/>
    <col min="10" max="12" width="9.42578125" style="2" customWidth="1"/>
    <col min="13" max="14" width="9" style="2" customWidth="1"/>
    <col min="15" max="15" width="17.5703125" style="2" bestFit="1" customWidth="1"/>
    <col min="16" max="16" width="13.42578125" style="2" customWidth="1"/>
    <col min="17" max="16384" width="9.140625" style="2"/>
  </cols>
  <sheetData>
    <row r="1" spans="1:16" ht="15.75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5.75" x14ac:dyDescent="0.2">
      <c r="A2" s="92" t="str">
        <f>Responses!A2</f>
        <v>RFP730-17061 College of Pharmacy Exterior Building Signage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.75" thickBot="1" x14ac:dyDescent="0.25">
      <c r="O3" s="4"/>
      <c r="P3" s="4"/>
    </row>
    <row r="4" spans="1:16" s="3" customFormat="1" ht="151.5" customHeight="1" thickBot="1" x14ac:dyDescent="0.25">
      <c r="A4" s="6" t="s">
        <v>2</v>
      </c>
      <c r="B4" s="14" t="s">
        <v>22</v>
      </c>
      <c r="C4" s="14" t="s">
        <v>23</v>
      </c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5" t="s">
        <v>3</v>
      </c>
      <c r="J4" s="5" t="s">
        <v>1</v>
      </c>
      <c r="L4" s="10"/>
      <c r="M4" s="10"/>
      <c r="N4" s="10"/>
    </row>
    <row r="5" spans="1:16" ht="16.5" customHeight="1" x14ac:dyDescent="0.2">
      <c r="A5" s="12" t="str">
        <f>Responses!A5</f>
        <v>J.T. Vaughn Construction</v>
      </c>
      <c r="B5" s="16">
        <f>'Evaluator 1'!H5</f>
        <v>70</v>
      </c>
      <c r="C5" s="17">
        <f>'Evaluator 2'!H5</f>
        <v>55</v>
      </c>
      <c r="D5" s="16">
        <f>'Evaluator 3'!H5</f>
        <v>66.5</v>
      </c>
      <c r="E5" s="16">
        <f>'Evaluator 4'!H5</f>
        <v>44</v>
      </c>
      <c r="F5" s="17">
        <f>'Evaluator 5'!H5</f>
        <v>60.4</v>
      </c>
      <c r="G5" s="16">
        <f>'Evaluator 6'!H5</f>
        <v>42</v>
      </c>
      <c r="H5" s="18">
        <f>'Evaluator 7'!H5</f>
        <v>49.9</v>
      </c>
      <c r="I5" s="16">
        <f>AVERAGE(B5:H5)</f>
        <v>55.399999999999991</v>
      </c>
      <c r="J5" s="13">
        <f>RANK(I5,$I$5:$I$5,0)</f>
        <v>1</v>
      </c>
      <c r="L5" s="11"/>
      <c r="M5" s="11"/>
      <c r="N5" s="11"/>
    </row>
    <row r="7" spans="1:16" x14ac:dyDescent="0.2">
      <c r="E7" s="72"/>
      <c r="F7" s="72"/>
      <c r="G7" s="72"/>
      <c r="H7" s="72"/>
    </row>
    <row r="8" spans="1:16" x14ac:dyDescent="0.2">
      <c r="E8" s="72"/>
      <c r="F8" s="72"/>
      <c r="G8" s="72"/>
      <c r="H8" s="72"/>
    </row>
  </sheetData>
  <mergeCells count="2">
    <mergeCell ref="A1:P1"/>
    <mergeCell ref="A2:P2"/>
  </mergeCells>
  <phoneticPr fontId="1" type="noConversion"/>
  <pageMargins left="0.75" right="0.75" top="1" bottom="1" header="0.5" footer="0.5"/>
  <pageSetup scale="95" orientation="landscape" horizontalDpi="1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Responses</vt:lpstr>
      <vt:lpstr>Evaluator 1</vt:lpstr>
      <vt:lpstr>Evaluator 2</vt:lpstr>
      <vt:lpstr>Evaluator 3</vt:lpstr>
      <vt:lpstr>Evaluator 4</vt:lpstr>
      <vt:lpstr>Evaluator 5</vt:lpstr>
      <vt:lpstr>Evaluator 6</vt:lpstr>
      <vt:lpstr>Evaluator 7</vt:lpstr>
      <vt:lpstr>Technical Summary</vt:lpstr>
      <vt:lpstr>Pricing Score Calculation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2017-07-18T14:37:27Z</dcterms:modified>
</cp:coreProperties>
</file>