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60" yWindow="900" windowWidth="11340" windowHeight="8385" tabRatio="938" activeTab="11"/>
  </bookViews>
  <sheets>
    <sheet name="1" sheetId="2" r:id="rId1"/>
    <sheet name="2" sheetId="3" r:id="rId2"/>
    <sheet name="3" sheetId="5" r:id="rId3"/>
    <sheet name="4" sheetId="9" r:id="rId4"/>
    <sheet name="5" sheetId="10" r:id="rId5"/>
    <sheet name="6" sheetId="11" r:id="rId6"/>
    <sheet name="7" sheetId="12" r:id="rId7"/>
    <sheet name="8" sheetId="4" r:id="rId8"/>
    <sheet name="Technical" sheetId="1" r:id="rId9"/>
    <sheet name="Non-Technical" sheetId="6" r:id="rId10"/>
    <sheet name="Summary" sheetId="7" r:id="rId11"/>
    <sheet name="Evaluation Matrix" sheetId="14" r:id="rId12"/>
  </sheets>
  <externalReferences>
    <externalReference r:id="rId13"/>
  </externalReferences>
  <calcPr calcId="145621"/>
</workbook>
</file>

<file path=xl/calcChain.xml><?xml version="1.0" encoding="utf-8"?>
<calcChain xmlns="http://schemas.openxmlformats.org/spreadsheetml/2006/main">
  <c r="N9" i="14" l="1"/>
  <c r="K9" i="14"/>
  <c r="H9" i="14"/>
  <c r="E9" i="14"/>
  <c r="O9" i="14" s="1"/>
  <c r="B9" i="14"/>
  <c r="N8" i="14"/>
  <c r="O8" i="14" s="1"/>
  <c r="K8" i="14"/>
  <c r="H8" i="14"/>
  <c r="E8" i="14"/>
  <c r="B8" i="14"/>
  <c r="C3" i="14"/>
  <c r="E1" i="14"/>
  <c r="G6" i="7" l="1"/>
  <c r="H6" i="7"/>
  <c r="I6" i="7"/>
  <c r="H5" i="7"/>
  <c r="I5" i="7"/>
  <c r="G5" i="7"/>
  <c r="C4" i="7"/>
  <c r="D4" i="7"/>
  <c r="E4" i="7"/>
  <c r="F4" i="7"/>
  <c r="G4" i="7"/>
  <c r="H6" i="1" l="1"/>
  <c r="H5" i="1"/>
  <c r="I5" i="12"/>
  <c r="I4" i="12"/>
  <c r="I4" i="2" l="1"/>
  <c r="I5" i="2"/>
  <c r="I5" i="4" l="1"/>
  <c r="I4" i="4"/>
  <c r="I5" i="1" s="1"/>
  <c r="B6" i="6" l="1"/>
  <c r="B5" i="6"/>
  <c r="I4" i="3" l="1"/>
  <c r="I5" i="3"/>
  <c r="A5" i="1" l="1"/>
  <c r="A6" i="1"/>
  <c r="I5" i="11"/>
  <c r="G6" i="1" s="1"/>
  <c r="I4" i="11"/>
  <c r="G5" i="1" s="1"/>
  <c r="I5" i="10"/>
  <c r="I4" i="10"/>
  <c r="I5" i="9"/>
  <c r="I4" i="9"/>
  <c r="I5" i="5"/>
  <c r="D6" i="1" s="1"/>
  <c r="I4" i="5"/>
  <c r="D5" i="1" s="1"/>
  <c r="C6" i="1"/>
  <c r="C5" i="1"/>
  <c r="I6" i="1" l="1"/>
  <c r="F6" i="1"/>
  <c r="E6" i="1"/>
  <c r="F5" i="1"/>
  <c r="E5" i="1"/>
  <c r="B6" i="1"/>
  <c r="B5" i="1"/>
  <c r="J5" i="1" l="1"/>
  <c r="A2" i="7" l="1"/>
  <c r="A2" i="6"/>
  <c r="I4" i="7" l="1"/>
  <c r="H4" i="7"/>
  <c r="B4" i="7"/>
  <c r="F6" i="7" l="1"/>
  <c r="F5" i="7"/>
  <c r="E6" i="7" l="1"/>
  <c r="E5" i="7"/>
  <c r="C6" i="6" l="1"/>
  <c r="C5" i="6"/>
  <c r="A6" i="7"/>
  <c r="A5" i="7"/>
  <c r="A6" i="6"/>
  <c r="A5" i="6"/>
  <c r="D6" i="6" l="1"/>
  <c r="D5" i="6"/>
  <c r="K6" i="7"/>
  <c r="K5" i="7"/>
  <c r="D6" i="7" l="1"/>
  <c r="D5" i="7"/>
  <c r="C6" i="7"/>
  <c r="C5" i="7"/>
  <c r="B6" i="7"/>
  <c r="B5" i="7"/>
  <c r="J5" i="7" l="1"/>
  <c r="L5" i="7" s="1"/>
  <c r="J6" i="7"/>
  <c r="J6" i="1"/>
  <c r="L6" i="7" l="1"/>
  <c r="M6" i="7" s="1"/>
  <c r="K6" i="1"/>
  <c r="K5" i="1"/>
  <c r="M5" i="7" l="1"/>
</calcChain>
</file>

<file path=xl/sharedStrings.xml><?xml version="1.0" encoding="utf-8"?>
<sst xmlns="http://schemas.openxmlformats.org/spreadsheetml/2006/main" count="137" uniqueCount="47">
  <si>
    <t xml:space="preserve">RESPONDENT SUMMARY </t>
  </si>
  <si>
    <t>Company/Vendor Name</t>
  </si>
  <si>
    <t>Average Technical Score</t>
  </si>
  <si>
    <t>Total Score</t>
  </si>
  <si>
    <t>Ranking</t>
  </si>
  <si>
    <t>Evaluator 1</t>
  </si>
  <si>
    <t>Evaluator 2</t>
  </si>
  <si>
    <t>Evaluator 3</t>
  </si>
  <si>
    <t>Evaluator 4</t>
  </si>
  <si>
    <t>Evaluator 5</t>
  </si>
  <si>
    <t>Evaluator 6</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</si>
  <si>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</si>
  <si>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</si>
  <si>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</si>
  <si>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</si>
  <si>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</si>
  <si>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</si>
  <si>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</si>
  <si>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</si>
  <si>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</si>
  <si>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Criteria 4</t>
  </si>
  <si>
    <t>Evaluator 8</t>
  </si>
  <si>
    <t>TOTAL (Technical Only)</t>
  </si>
  <si>
    <t>Evaluator 7</t>
  </si>
  <si>
    <t>RFP730-16144 Business and Service Review of Parking  Transportation Services - Rebid</t>
  </si>
  <si>
    <t>Sam’s Limousine and Transportation, Inc.</t>
  </si>
  <si>
    <t>Walter P.Moore</t>
  </si>
  <si>
    <t>RESPONDENT EVALUATION MATRIX</t>
  </si>
  <si>
    <t>Evaluator Name:</t>
  </si>
  <si>
    <t xml:space="preserve">Criteria 1 </t>
  </si>
  <si>
    <t xml:space="preserve">Demonstrated ability of the Contractor to fulfill current and predicted University needs:
Respondent’s demonstrated professional experience performing the requested services (an independent, comprehensive evaluation of campus, self-operated Parking &amp; Transportation Services) in university settings of similar types and size (please provide the names of current clients and the number of years that you have been providing these services).
Respondent’s timeframe to complete the desired review
Ability to make recommendations for service, operational, and financial enhancements regarding Parking &amp; Transportation Services, including but not limited to evaluating the opportunity to privatize in whole or part any of its services.
Ability to develop a five-year business plan for its recommendations.
Stability and success of the Contractor’s business including but not limited to; demonstrated capability and financial resources to perform the work in the time projected. 
Guaranteed turnaround time
</t>
  </si>
  <si>
    <t>Proposed operational and transition plan with schedule.</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</si>
  <si>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</si>
  <si>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</si>
  <si>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</si>
  <si>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</si>
  <si>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</si>
  <si>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</si>
  <si>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</si>
  <si>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</si>
  <si>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5.0     =       Exceptional, exceeds and fully meets all requirements</t>
  </si>
  <si>
    <t>4.0 to 4.5 = Advantageous, exceeds some requirements</t>
  </si>
  <si>
    <t>3.0 to 3.5 = Meets minimal requirements</t>
  </si>
  <si>
    <t>2.0 to 2.5 = Addresses most of the minimal requirements</t>
  </si>
  <si>
    <t>1.0 to 1.5 = Addresses part of minimal requirements</t>
  </si>
  <si>
    <t>0     =          No response</t>
  </si>
  <si>
    <r>
      <t xml:space="preserve">Rate for desired services                   </t>
    </r>
    <r>
      <rPr>
        <b/>
        <sz val="10"/>
        <color rgb="FFFF0000"/>
        <rFont val="Calibri"/>
        <family val="2"/>
        <scheme val="minor"/>
      </rPr>
      <t>**ONLY Evaluator 7 WILL EVALUATE PRICE, EVERYONE ELSE PLEASE LEAVE BLANK**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</si>
</sst>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indexed="8"/>
      <name val="Arial"/>
    </font>
    <font>
      <sz val="11"/>
      <name val="Arial"/>
      <family val="2"/>
    </font>
    <font>
      <b/>
      <sz val="11"/>
      <name val="Calibri"/>
      <family val="2"/>
      <scheme val="minor"/>
    </font>
    <font>
      <sz val="10"/>
      <color theme="1"/>
      <name val="Calibri"/>
      <family val="2"/>
      <scheme val="minor"/>
    </font>
    <font>
      <b/>
      <sz val="10"/>
      <name val="Arial"/>
      <family val="2"/>
    </font>
    <font>
      <i/>
      <sz val="10"/>
      <name val="Arial"/>
      <family val="2"/>
    </font>
  </fonts>
  <fills count="28">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7">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4" borderId="7" applyNumberFormat="0" applyFont="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23" borderId="8" applyNumberFormat="0" applyAlignment="0" applyProtection="0"/>
    <xf numFmtId="0" fontId="25" fillId="24" borderId="9" applyNumberFormat="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1" fillId="10" borderId="8" applyNumberFormat="0" applyAlignment="0" applyProtection="0"/>
    <xf numFmtId="0" fontId="32" fillId="0" borderId="13" applyNumberFormat="0" applyFill="0" applyAlignment="0" applyProtection="0"/>
    <xf numFmtId="0" fontId="33" fillId="25" borderId="0" applyNumberFormat="0" applyBorder="0" applyAlignment="0" applyProtection="0"/>
    <xf numFmtId="0" fontId="20" fillId="4" borderId="7" applyNumberFormat="0" applyFont="0" applyAlignment="0" applyProtection="0"/>
    <xf numFmtId="0" fontId="34" fillId="23" borderId="14" applyNumberFormat="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0" fontId="15"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23" borderId="8" applyNumberFormat="0" applyAlignment="0" applyProtection="0"/>
    <xf numFmtId="0" fontId="25" fillId="24" borderId="9" applyNumberFormat="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1" fillId="10" borderId="8" applyNumberFormat="0" applyAlignment="0" applyProtection="0"/>
    <xf numFmtId="0" fontId="32" fillId="0" borderId="13" applyNumberFormat="0" applyFill="0" applyAlignment="0" applyProtection="0"/>
    <xf numFmtId="0" fontId="33" fillId="25" borderId="0" applyNumberFormat="0" applyBorder="0" applyAlignment="0" applyProtection="0"/>
    <xf numFmtId="0" fontId="34" fillId="23" borderId="14" applyNumberFormat="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0" fontId="19" fillId="0" borderId="0"/>
    <xf numFmtId="0" fontId="19" fillId="4" borderId="7"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5" fillId="0" borderId="0"/>
    <xf numFmtId="0" fontId="31" fillId="10" borderId="20" applyNumberFormat="0" applyAlignment="0" applyProtection="0"/>
    <xf numFmtId="0" fontId="24" fillId="23" borderId="20" applyNumberFormat="0" applyAlignment="0" applyProtection="0"/>
    <xf numFmtId="0" fontId="19" fillId="4" borderId="17" applyNumberFormat="0" applyFont="0" applyAlignment="0" applyProtection="0"/>
    <xf numFmtId="0" fontId="34" fillId="23" borderId="18" applyNumberFormat="0" applyAlignment="0" applyProtection="0"/>
    <xf numFmtId="0" fontId="36" fillId="0" borderId="19" applyNumberFormat="0" applyFill="0" applyAlignment="0" applyProtection="0"/>
    <xf numFmtId="0" fontId="4" fillId="0" borderId="0"/>
    <xf numFmtId="0" fontId="31" fillId="10" borderId="20" applyNumberFormat="0" applyAlignment="0" applyProtection="0"/>
    <xf numFmtId="0" fontId="24" fillId="23" borderId="20" applyNumberFormat="0" applyAlignment="0" applyProtection="0"/>
    <xf numFmtId="0" fontId="19" fillId="4" borderId="17" applyNumberFormat="0" applyFont="0" applyAlignment="0" applyProtection="0"/>
    <xf numFmtId="0" fontId="34" fillId="23" borderId="18" applyNumberFormat="0" applyAlignment="0" applyProtection="0"/>
    <xf numFmtId="0" fontId="36" fillId="0" borderId="19" applyNumberFormat="0" applyFill="0" applyAlignment="0" applyProtection="0"/>
    <xf numFmtId="0" fontId="19" fillId="4" borderId="17" applyNumberFormat="0" applyFont="0" applyAlignment="0" applyProtection="0"/>
    <xf numFmtId="0" fontId="44" fillId="0" borderId="0" applyNumberFormat="0" applyFill="0" applyBorder="0" applyProtection="0"/>
    <xf numFmtId="0" fontId="3" fillId="0" borderId="0"/>
    <xf numFmtId="0" fontId="2" fillId="0" borderId="0"/>
    <xf numFmtId="0" fontId="1" fillId="0" borderId="0"/>
  </cellStyleXfs>
  <cellXfs count="80">
    <xf numFmtId="0" fontId="0" fillId="0" borderId="0" xfId="0"/>
    <xf numFmtId="0" fontId="18" fillId="0" borderId="0" xfId="0" applyFont="1"/>
    <xf numFmtId="0" fontId="18" fillId="0" borderId="0" xfId="0" applyFont="1" applyBorder="1"/>
    <xf numFmtId="0" fontId="17" fillId="0" borderId="1" xfId="0" applyFont="1" applyBorder="1" applyAlignment="1">
      <alignment horizontal="center" vertical="center"/>
    </xf>
    <xf numFmtId="0" fontId="17" fillId="0" borderId="2" xfId="0" applyFont="1" applyFill="1" applyBorder="1" applyAlignment="1">
      <alignment horizontal="center" vertical="center" textRotation="90" wrapText="1"/>
    </xf>
    <xf numFmtId="0" fontId="17" fillId="0" borderId="2" xfId="0" applyFont="1" applyBorder="1" applyAlignment="1">
      <alignment horizontal="center" vertical="center" wrapText="1"/>
    </xf>
    <xf numFmtId="0" fontId="17" fillId="3" borderId="3" xfId="0" applyFont="1" applyFill="1" applyBorder="1" applyAlignment="1">
      <alignment horizontal="center" vertical="center"/>
    </xf>
    <xf numFmtId="0" fontId="17" fillId="0" borderId="0" xfId="0" applyFont="1" applyAlignment="1">
      <alignment horizontal="center" vertical="center"/>
    </xf>
    <xf numFmtId="0" fontId="18" fillId="0" borderId="4" xfId="0" applyFont="1" applyFill="1" applyBorder="1" applyAlignment="1">
      <alignment horizontal="center"/>
    </xf>
    <xf numFmtId="4" fontId="18" fillId="0" borderId="5" xfId="0" applyNumberFormat="1" applyFont="1" applyBorder="1"/>
    <xf numFmtId="0" fontId="18" fillId="3" borderId="6" xfId="0" applyFont="1" applyFill="1" applyBorder="1" applyAlignment="1">
      <alignment horizontal="center"/>
    </xf>
    <xf numFmtId="0" fontId="38" fillId="0" borderId="2" xfId="0" applyFont="1" applyFill="1" applyBorder="1" applyAlignment="1">
      <alignment horizontal="center" vertical="center" textRotation="90" wrapText="1"/>
    </xf>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38" fillId="0" borderId="2" xfId="0" applyFont="1" applyBorder="1" applyAlignment="1">
      <alignment horizontal="center" vertical="center" wrapText="1"/>
    </xf>
    <xf numFmtId="4" fontId="39" fillId="0" borderId="5" xfId="0" applyNumberFormat="1" applyFont="1" applyBorder="1"/>
    <xf numFmtId="0" fontId="41" fillId="0" borderId="16" xfId="4" applyFont="1" applyBorder="1" applyAlignment="1">
      <alignment horizontal="center"/>
    </xf>
    <xf numFmtId="0" fontId="42" fillId="0" borderId="16" xfId="4" applyFont="1" applyBorder="1" applyAlignment="1">
      <alignment horizontal="center"/>
    </xf>
    <xf numFmtId="0" fontId="40" fillId="3" borderId="16" xfId="4" applyFont="1" applyFill="1" applyBorder="1" applyAlignment="1">
      <alignment horizontal="center"/>
    </xf>
    <xf numFmtId="0" fontId="43" fillId="3" borderId="0" xfId="0" applyFont="1" applyFill="1"/>
    <xf numFmtId="0" fontId="43" fillId="0" borderId="21" xfId="0" applyFont="1" applyBorder="1"/>
    <xf numFmtId="0" fontId="43" fillId="0" borderId="21" xfId="0" applyFont="1" applyBorder="1"/>
    <xf numFmtId="0" fontId="43" fillId="0" borderId="21" xfId="0" applyFont="1" applyBorder="1"/>
    <xf numFmtId="0" fontId="43" fillId="0" borderId="21" xfId="0" applyFont="1" applyBorder="1"/>
    <xf numFmtId="0" fontId="43" fillId="0" borderId="21" xfId="0" applyFont="1" applyBorder="1"/>
    <xf numFmtId="0" fontId="43" fillId="0" borderId="22" xfId="0" applyFont="1" applyBorder="1"/>
    <xf numFmtId="0" fontId="43" fillId="0" borderId="21" xfId="0" applyFont="1" applyBorder="1"/>
    <xf numFmtId="0" fontId="43" fillId="0" borderId="21" xfId="0" applyFont="1" applyBorder="1"/>
    <xf numFmtId="0" fontId="17" fillId="0" borderId="0" xfId="0" applyFont="1" applyAlignment="1"/>
    <xf numFmtId="0" fontId="45" fillId="0" borderId="0" xfId="0" applyFont="1"/>
    <xf numFmtId="0" fontId="47" fillId="0" borderId="0" xfId="116" applyFont="1" applyAlignment="1">
      <alignment horizontal="center"/>
    </xf>
    <xf numFmtId="0" fontId="40" fillId="26" borderId="27" xfId="116" applyFont="1" applyFill="1" applyBorder="1" applyAlignment="1">
      <alignment horizontal="center" vertical="center"/>
    </xf>
    <xf numFmtId="0" fontId="0" fillId="0" borderId="0" xfId="0" applyAlignment="1">
      <alignment horizontal="center"/>
    </xf>
    <xf numFmtId="0" fontId="40" fillId="0" borderId="0" xfId="116" applyFont="1" applyAlignment="1">
      <alignment horizontal="center"/>
    </xf>
    <xf numFmtId="0" fontId="42" fillId="27" borderId="28" xfId="116" applyFont="1" applyFill="1" applyBorder="1" applyAlignment="1">
      <alignment horizontal="center"/>
    </xf>
    <xf numFmtId="0" fontId="42" fillId="0" borderId="29" xfId="116" applyFont="1" applyFill="1" applyBorder="1" applyAlignment="1">
      <alignment horizontal="center"/>
    </xf>
    <xf numFmtId="0" fontId="42" fillId="26" borderId="30" xfId="116" applyFont="1" applyFill="1" applyBorder="1" applyAlignment="1">
      <alignment horizontal="center"/>
    </xf>
    <xf numFmtId="0" fontId="40" fillId="27" borderId="28" xfId="116" applyFont="1" applyFill="1" applyBorder="1" applyAlignment="1">
      <alignment horizontal="center"/>
    </xf>
    <xf numFmtId="0" fontId="40" fillId="0" borderId="29" xfId="116" applyFont="1" applyFill="1" applyBorder="1" applyAlignment="1">
      <alignment horizontal="center"/>
    </xf>
    <xf numFmtId="0" fontId="40" fillId="26" borderId="30" xfId="116" applyFont="1" applyFill="1" applyBorder="1" applyAlignment="1">
      <alignment horizontal="center"/>
    </xf>
    <xf numFmtId="0" fontId="47" fillId="26" borderId="31" xfId="116" applyFont="1" applyFill="1" applyBorder="1" applyAlignment="1">
      <alignment horizontal="center"/>
    </xf>
    <xf numFmtId="0" fontId="19" fillId="0" borderId="32" xfId="88" applyFont="1" applyFill="1" applyBorder="1" applyAlignment="1">
      <alignment horizontal="center"/>
    </xf>
    <xf numFmtId="0" fontId="43" fillId="27" borderId="33" xfId="116" applyFont="1" applyFill="1" applyBorder="1" applyAlignment="1" applyProtection="1">
      <alignment horizontal="center"/>
      <protection locked="0"/>
    </xf>
    <xf numFmtId="0" fontId="43" fillId="0" borderId="22" xfId="116" applyFont="1" applyFill="1" applyBorder="1" applyAlignment="1">
      <alignment horizontal="center"/>
    </xf>
    <xf numFmtId="0" fontId="43" fillId="26" borderId="6" xfId="116" applyFont="1" applyFill="1" applyBorder="1" applyAlignment="1">
      <alignment horizontal="center"/>
    </xf>
    <xf numFmtId="0" fontId="47" fillId="0" borderId="22" xfId="116" applyFont="1" applyFill="1" applyBorder="1" applyAlignment="1">
      <alignment horizontal="center"/>
    </xf>
    <xf numFmtId="0" fontId="47" fillId="26" borderId="6" xfId="116" applyFont="1" applyFill="1" applyBorder="1" applyAlignment="1">
      <alignment horizontal="center"/>
    </xf>
    <xf numFmtId="0" fontId="47" fillId="26" borderId="34" xfId="116" applyFont="1" applyFill="1" applyBorder="1" applyAlignment="1">
      <alignment horizontal="center"/>
    </xf>
    <xf numFmtId="0" fontId="19" fillId="0" borderId="0" xfId="0" applyFont="1"/>
    <xf numFmtId="0" fontId="17" fillId="0" borderId="0" xfId="0" applyFont="1" applyBorder="1" applyAlignment="1">
      <alignment horizontal="center"/>
    </xf>
    <xf numFmtId="0" fontId="17" fillId="2" borderId="0" xfId="0" applyFont="1" applyFill="1" applyBorder="1" applyAlignment="1">
      <alignment horizontal="center" vertical="center" wrapText="1"/>
    </xf>
    <xf numFmtId="0" fontId="40" fillId="0" borderId="16" xfId="4" applyFont="1" applyBorder="1" applyAlignment="1">
      <alignment horizontal="center"/>
    </xf>
    <xf numFmtId="0" fontId="42" fillId="0" borderId="21" xfId="0" applyFont="1" applyBorder="1" applyAlignment="1">
      <alignment horizontal="center"/>
    </xf>
    <xf numFmtId="0" fontId="42" fillId="0" borderId="22" xfId="0" applyFont="1" applyBorder="1" applyAlignment="1">
      <alignment horizontal="center"/>
    </xf>
    <xf numFmtId="0" fontId="17" fillId="0" borderId="0" xfId="0" applyFont="1" applyAlignment="1">
      <alignment horizontal="center"/>
    </xf>
    <xf numFmtId="0" fontId="17" fillId="2" borderId="0" xfId="0" applyFont="1" applyFill="1" applyAlignment="1">
      <alignment horizontal="center" vertical="center" wrapText="1"/>
    </xf>
    <xf numFmtId="0" fontId="46" fillId="0" borderId="23" xfId="0" applyFont="1" applyBorder="1" applyAlignment="1">
      <alignment horizontal="center"/>
    </xf>
    <xf numFmtId="0" fontId="49" fillId="0" borderId="22" xfId="0" applyFont="1" applyBorder="1" applyAlignment="1"/>
    <xf numFmtId="0" fontId="0" fillId="0" borderId="22" xfId="0" applyBorder="1" applyAlignment="1"/>
    <xf numFmtId="0" fontId="17" fillId="0" borderId="0" xfId="0" applyFont="1" applyAlignment="1">
      <alignment horizontal="left"/>
    </xf>
    <xf numFmtId="0" fontId="45" fillId="26" borderId="22" xfId="0" applyFont="1" applyFill="1" applyBorder="1" applyAlignment="1">
      <alignment horizontal="center"/>
    </xf>
    <xf numFmtId="0" fontId="42" fillId="0" borderId="24" xfId="116" applyFont="1" applyFill="1" applyBorder="1" applyAlignment="1">
      <alignment horizontal="center" vertical="center" wrapText="1"/>
    </xf>
    <xf numFmtId="0" fontId="42" fillId="0" borderId="25" xfId="116" applyFont="1" applyFill="1" applyBorder="1" applyAlignment="1">
      <alignment horizontal="center" vertical="center" wrapText="1"/>
    </xf>
    <xf numFmtId="0" fontId="42" fillId="0" borderId="26" xfId="116" applyFont="1" applyFill="1" applyBorder="1" applyAlignment="1">
      <alignment horizontal="center" vertical="center" wrapText="1"/>
    </xf>
    <xf numFmtId="0" fontId="48" fillId="0" borderId="35" xfId="0" applyFont="1" applyBorder="1" applyAlignment="1">
      <alignment horizontal="center" vertical="top" wrapText="1"/>
    </xf>
    <xf numFmtId="0" fontId="48" fillId="0" borderId="29" xfId="0" applyFont="1" applyBorder="1" applyAlignment="1">
      <alignment horizontal="center" vertical="top" wrapText="1"/>
    </xf>
    <xf numFmtId="0" fontId="48" fillId="0" borderId="36" xfId="0" applyFont="1" applyBorder="1" applyAlignment="1">
      <alignment horizontal="center" vertical="top" wrapText="1"/>
    </xf>
    <xf numFmtId="0" fontId="48" fillId="0" borderId="37" xfId="0" applyFont="1" applyBorder="1" applyAlignment="1">
      <alignment horizontal="center" vertical="top" wrapText="1"/>
    </xf>
    <xf numFmtId="0" fontId="48" fillId="0" borderId="0" xfId="0" applyFont="1" applyBorder="1" applyAlignment="1">
      <alignment horizontal="center" vertical="top" wrapText="1"/>
    </xf>
    <xf numFmtId="0" fontId="48" fillId="0" borderId="38" xfId="0" applyFont="1" applyBorder="1" applyAlignment="1">
      <alignment horizontal="center" vertical="top" wrapText="1"/>
    </xf>
    <xf numFmtId="0" fontId="48" fillId="0" borderId="39" xfId="0" applyFont="1" applyBorder="1" applyAlignment="1">
      <alignment horizontal="center" vertical="top" wrapText="1"/>
    </xf>
    <xf numFmtId="0" fontId="48" fillId="0" borderId="16" xfId="0" applyFont="1" applyBorder="1" applyAlignment="1">
      <alignment horizontal="center" vertical="top" wrapText="1"/>
    </xf>
    <xf numFmtId="0" fontId="48" fillId="0" borderId="40" xfId="0" applyFont="1" applyBorder="1" applyAlignment="1">
      <alignment horizontal="center" vertical="top" wrapText="1"/>
    </xf>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08"/>
    <cellStyle name="Calculation 3" xfId="31"/>
    <cellStyle name="Calculation 4" xfId="102"/>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2 2" xfId="107"/>
    <cellStyle name="Input 3" xfId="39"/>
    <cellStyle name="Input 4" xfId="101"/>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0"/>
    <cellStyle name="Normal 4 13" xfId="106"/>
    <cellStyle name="Normal 4 14" xfId="114"/>
    <cellStyle name="Normal 4 15" xfId="115"/>
    <cellStyle name="Normal 4 16"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13"/>
    <cellStyle name="Note 2" xfId="5"/>
    <cellStyle name="Note 2 2" xfId="109"/>
    <cellStyle name="Note 3" xfId="89"/>
    <cellStyle name="Note 3 2" xfId="112"/>
    <cellStyle name="Note 4" xfId="42"/>
    <cellStyle name="Note 5" xfId="103"/>
    <cellStyle name="Output 2" xfId="84"/>
    <cellStyle name="Output 2 2" xfId="110"/>
    <cellStyle name="Output 3" xfId="43"/>
    <cellStyle name="Output 4" xfId="104"/>
    <cellStyle name="Title 2" xfId="85"/>
    <cellStyle name="Title 3" xfId="44"/>
    <cellStyle name="Total 2" xfId="86"/>
    <cellStyle name="Total 2 2" xfId="111"/>
    <cellStyle name="Total 3" xfId="45"/>
    <cellStyle name="Total 4" xfId="10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30-16144%20Rebid%20-%20Business%20and%20Service%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row r="6">
          <cell r="A6" t="str">
            <v>RFP730-16144 Rebid - Business and Service Review of Parking &amp; Transportation Services</v>
          </cell>
        </row>
      </sheetData>
      <sheetData sheetId="1" refreshError="1">
        <row r="4">
          <cell r="A4" t="str">
            <v>Sam’s Limousine and Transportation, Inc.</v>
          </cell>
        </row>
        <row r="5">
          <cell r="A5" t="str">
            <v>Walter P.Moore</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C2" sqref="C2:H2"/>
    </sheetView>
  </sheetViews>
  <sheetFormatPr defaultRowHeight="12.75" x14ac:dyDescent="0.2"/>
  <cols>
    <col min="7" max="8" width="9.140625" style="20"/>
  </cols>
  <sheetData>
    <row r="1" spans="1:12" ht="15.75" x14ac:dyDescent="0.25">
      <c r="A1" s="56" t="s">
        <v>0</v>
      </c>
      <c r="B1" s="56"/>
      <c r="C1" s="56"/>
      <c r="D1" s="56"/>
      <c r="E1" s="56"/>
      <c r="F1" s="56"/>
      <c r="G1" s="56"/>
      <c r="H1" s="56"/>
      <c r="I1" s="56"/>
    </row>
    <row r="2" spans="1:12" ht="15.75" x14ac:dyDescent="0.25">
      <c r="A2" s="13"/>
      <c r="B2" s="12"/>
      <c r="C2" s="57" t="s">
        <v>5</v>
      </c>
      <c r="D2" s="57"/>
      <c r="E2" s="57"/>
      <c r="F2" s="57"/>
      <c r="G2" s="57"/>
      <c r="H2" s="57"/>
      <c r="I2" s="12"/>
    </row>
    <row r="3" spans="1:12" x14ac:dyDescent="0.2">
      <c r="A3" s="58" t="s">
        <v>11</v>
      </c>
      <c r="B3" s="58"/>
      <c r="C3" s="58"/>
      <c r="D3" s="58"/>
      <c r="E3" s="23" t="s">
        <v>12</v>
      </c>
      <c r="F3" s="24" t="s">
        <v>13</v>
      </c>
      <c r="G3" s="24" t="s">
        <v>14</v>
      </c>
      <c r="H3" s="24" t="s">
        <v>20</v>
      </c>
      <c r="I3" s="25" t="s">
        <v>15</v>
      </c>
    </row>
    <row r="4" spans="1:12" x14ac:dyDescent="0.2">
      <c r="A4" s="59" t="s">
        <v>25</v>
      </c>
      <c r="B4" s="59"/>
      <c r="C4" s="59"/>
      <c r="D4" s="59"/>
      <c r="E4" s="28">
        <v>0</v>
      </c>
      <c r="F4" s="28">
        <v>8</v>
      </c>
      <c r="G4" s="28">
        <v>0</v>
      </c>
      <c r="H4" s="28">
        <v>2</v>
      </c>
      <c r="I4" s="26">
        <f>SUM(E4:H4)</f>
        <v>10</v>
      </c>
    </row>
    <row r="5" spans="1:12" x14ac:dyDescent="0.2">
      <c r="A5" s="59" t="s">
        <v>26</v>
      </c>
      <c r="B5" s="59"/>
      <c r="C5" s="59"/>
      <c r="D5" s="59"/>
      <c r="E5" s="28">
        <v>0</v>
      </c>
      <c r="F5" s="28">
        <v>24</v>
      </c>
      <c r="G5" s="28">
        <v>6</v>
      </c>
      <c r="H5" s="28">
        <v>6</v>
      </c>
      <c r="I5" s="26">
        <f>SUM(E5:H5)</f>
        <v>36</v>
      </c>
      <c r="L5" s="20"/>
    </row>
  </sheetData>
  <mergeCells count="5">
    <mergeCell ref="A1:I1"/>
    <mergeCell ref="C2:H2"/>
    <mergeCell ref="A3:D3"/>
    <mergeCell ref="A5:D5"/>
    <mergeCell ref="A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G20" sqref="G20"/>
    </sheetView>
  </sheetViews>
  <sheetFormatPr defaultRowHeight="12.75" x14ac:dyDescent="0.2"/>
  <sheetData>
    <row r="1" spans="1:9" ht="15.75" x14ac:dyDescent="0.25">
      <c r="A1" s="56" t="s">
        <v>0</v>
      </c>
      <c r="B1" s="56"/>
      <c r="C1" s="56"/>
      <c r="D1" s="56"/>
      <c r="E1" s="56"/>
      <c r="F1" s="56"/>
      <c r="G1" s="56"/>
      <c r="H1" s="56"/>
    </row>
    <row r="2" spans="1:9" ht="15.75" x14ac:dyDescent="0.25">
      <c r="A2" s="13"/>
      <c r="B2" s="12"/>
      <c r="C2" s="57" t="s">
        <v>6</v>
      </c>
      <c r="D2" s="57"/>
      <c r="E2" s="57"/>
      <c r="F2" s="57"/>
      <c r="G2" s="57"/>
      <c r="H2" s="12"/>
    </row>
    <row r="3" spans="1:9" x14ac:dyDescent="0.2">
      <c r="A3" s="58" t="s">
        <v>11</v>
      </c>
      <c r="B3" s="58"/>
      <c r="C3" s="58"/>
      <c r="D3" s="58"/>
      <c r="E3" s="23" t="s">
        <v>12</v>
      </c>
      <c r="F3" s="24" t="s">
        <v>13</v>
      </c>
      <c r="G3" s="24" t="s">
        <v>14</v>
      </c>
      <c r="H3" s="24" t="s">
        <v>20</v>
      </c>
      <c r="I3" s="25" t="s">
        <v>15</v>
      </c>
    </row>
    <row r="4" spans="1:9" x14ac:dyDescent="0.2">
      <c r="A4" s="59" t="s">
        <v>25</v>
      </c>
      <c r="B4" s="59"/>
      <c r="C4" s="59"/>
      <c r="D4" s="59"/>
      <c r="E4" s="29">
        <v>0</v>
      </c>
      <c r="F4" s="29">
        <v>24</v>
      </c>
      <c r="G4" s="29">
        <v>4</v>
      </c>
      <c r="H4" s="29">
        <v>6</v>
      </c>
      <c r="I4" s="26">
        <f>SUM(E4:H4)</f>
        <v>34</v>
      </c>
    </row>
    <row r="5" spans="1:9" x14ac:dyDescent="0.2">
      <c r="A5" s="59" t="s">
        <v>26</v>
      </c>
      <c r="B5" s="59"/>
      <c r="C5" s="59"/>
      <c r="D5" s="59"/>
      <c r="E5" s="29">
        <v>0</v>
      </c>
      <c r="F5" s="29">
        <v>40</v>
      </c>
      <c r="G5" s="29">
        <v>10</v>
      </c>
      <c r="H5" s="29">
        <v>10</v>
      </c>
      <c r="I5" s="26">
        <f>SUM(E5:H5)</f>
        <v>60</v>
      </c>
    </row>
  </sheetData>
  <mergeCells count="5">
    <mergeCell ref="A1:H1"/>
    <mergeCell ref="C2:G2"/>
    <mergeCell ref="A3:D3"/>
    <mergeCell ref="A5:D5"/>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27" sqref="H27"/>
    </sheetView>
  </sheetViews>
  <sheetFormatPr defaultRowHeight="12.75" x14ac:dyDescent="0.2"/>
  <sheetData>
    <row r="1" spans="1:9" ht="15.75" x14ac:dyDescent="0.25">
      <c r="A1" s="56" t="s">
        <v>0</v>
      </c>
      <c r="B1" s="56"/>
      <c r="C1" s="56"/>
      <c r="D1" s="56"/>
      <c r="E1" s="56"/>
      <c r="F1" s="56"/>
      <c r="G1" s="56"/>
      <c r="H1" s="56"/>
    </row>
    <row r="2" spans="1:9" ht="15.75" x14ac:dyDescent="0.25">
      <c r="A2" s="13"/>
      <c r="B2" s="12"/>
      <c r="C2" s="57" t="s">
        <v>7</v>
      </c>
      <c r="D2" s="57"/>
      <c r="E2" s="57"/>
      <c r="F2" s="57"/>
      <c r="G2" s="57"/>
      <c r="H2" s="12"/>
    </row>
    <row r="3" spans="1:9" x14ac:dyDescent="0.2">
      <c r="A3" s="58" t="s">
        <v>11</v>
      </c>
      <c r="B3" s="58"/>
      <c r="C3" s="58"/>
      <c r="D3" s="58"/>
      <c r="E3" s="23" t="s">
        <v>12</v>
      </c>
      <c r="F3" s="24" t="s">
        <v>13</v>
      </c>
      <c r="G3" s="24" t="s">
        <v>14</v>
      </c>
      <c r="H3" s="24" t="s">
        <v>20</v>
      </c>
      <c r="I3" s="25" t="s">
        <v>15</v>
      </c>
    </row>
    <row r="4" spans="1:9" x14ac:dyDescent="0.2">
      <c r="A4" s="59" t="s">
        <v>25</v>
      </c>
      <c r="B4" s="59"/>
      <c r="C4" s="59"/>
      <c r="D4" s="59"/>
      <c r="E4" s="30">
        <v>0</v>
      </c>
      <c r="F4" s="30">
        <v>0</v>
      </c>
      <c r="G4" s="30">
        <v>2</v>
      </c>
      <c r="H4" s="30">
        <v>2</v>
      </c>
      <c r="I4" s="26">
        <f>SUM(E4:H4)</f>
        <v>4</v>
      </c>
    </row>
    <row r="5" spans="1:9" x14ac:dyDescent="0.2">
      <c r="A5" s="59" t="s">
        <v>26</v>
      </c>
      <c r="B5" s="59"/>
      <c r="C5" s="59"/>
      <c r="D5" s="59"/>
      <c r="E5" s="30">
        <v>0</v>
      </c>
      <c r="F5" s="30">
        <v>32</v>
      </c>
      <c r="G5" s="30">
        <v>3.5</v>
      </c>
      <c r="H5" s="30">
        <v>8</v>
      </c>
      <c r="I5" s="26">
        <f>SUM(E5:H5)</f>
        <v>43.5</v>
      </c>
    </row>
  </sheetData>
  <mergeCells count="5">
    <mergeCell ref="A1:H1"/>
    <mergeCell ref="C2:G2"/>
    <mergeCell ref="A3:D3"/>
    <mergeCell ref="A5:D5"/>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
  <sheetViews>
    <sheetView workbookViewId="0">
      <selection activeCell="C2" sqref="C2:G2"/>
    </sheetView>
  </sheetViews>
  <sheetFormatPr defaultRowHeight="12.75" x14ac:dyDescent="0.2"/>
  <sheetData>
    <row r="1" spans="1:9" ht="15.75" x14ac:dyDescent="0.25">
      <c r="A1" s="56" t="s">
        <v>0</v>
      </c>
      <c r="B1" s="56"/>
      <c r="C1" s="56"/>
      <c r="D1" s="56"/>
      <c r="E1" s="56"/>
      <c r="F1" s="56"/>
      <c r="G1" s="56"/>
      <c r="H1" s="56"/>
    </row>
    <row r="2" spans="1:9" ht="15.75" x14ac:dyDescent="0.25">
      <c r="A2" s="15"/>
      <c r="B2" s="14"/>
      <c r="C2" s="57" t="s">
        <v>8</v>
      </c>
      <c r="D2" s="57"/>
      <c r="E2" s="57"/>
      <c r="F2" s="57"/>
      <c r="G2" s="57"/>
      <c r="H2" s="14"/>
    </row>
    <row r="3" spans="1:9" x14ac:dyDescent="0.2">
      <c r="A3" s="58" t="s">
        <v>11</v>
      </c>
      <c r="B3" s="58"/>
      <c r="C3" s="58"/>
      <c r="D3" s="58"/>
      <c r="E3" s="23" t="s">
        <v>12</v>
      </c>
      <c r="F3" s="24" t="s">
        <v>13</v>
      </c>
      <c r="G3" s="24" t="s">
        <v>14</v>
      </c>
      <c r="H3" s="24" t="s">
        <v>20</v>
      </c>
      <c r="I3" s="25" t="s">
        <v>15</v>
      </c>
    </row>
    <row r="4" spans="1:9" x14ac:dyDescent="0.2">
      <c r="A4" s="59" t="s">
        <v>25</v>
      </c>
      <c r="B4" s="59"/>
      <c r="C4" s="59"/>
      <c r="D4" s="59"/>
      <c r="E4" s="34">
        <v>0</v>
      </c>
      <c r="F4" s="34">
        <v>2</v>
      </c>
      <c r="G4" s="34">
        <v>3</v>
      </c>
      <c r="H4" s="34">
        <v>2</v>
      </c>
      <c r="I4" s="26">
        <f>SUM(E4:H4)</f>
        <v>7</v>
      </c>
    </row>
    <row r="5" spans="1:9" x14ac:dyDescent="0.2">
      <c r="A5" s="59" t="s">
        <v>26</v>
      </c>
      <c r="B5" s="59"/>
      <c r="C5" s="59"/>
      <c r="D5" s="59"/>
      <c r="E5" s="34">
        <v>0</v>
      </c>
      <c r="F5" s="34">
        <v>5</v>
      </c>
      <c r="G5" s="34">
        <v>4</v>
      </c>
      <c r="H5" s="34">
        <v>4</v>
      </c>
      <c r="I5" s="26">
        <f>SUM(E5:H5)</f>
        <v>13</v>
      </c>
    </row>
  </sheetData>
  <mergeCells count="5">
    <mergeCell ref="A1:H1"/>
    <mergeCell ref="C2:G2"/>
    <mergeCell ref="A3:D3"/>
    <mergeCell ref="A5:D5"/>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2" sqref="C2:G2"/>
    </sheetView>
  </sheetViews>
  <sheetFormatPr defaultRowHeight="12.75" x14ac:dyDescent="0.2"/>
  <sheetData>
    <row r="1" spans="1:9" ht="15.75" x14ac:dyDescent="0.25">
      <c r="A1" s="56" t="s">
        <v>0</v>
      </c>
      <c r="B1" s="56"/>
      <c r="C1" s="56"/>
      <c r="D1" s="56"/>
      <c r="E1" s="56"/>
      <c r="F1" s="56"/>
      <c r="G1" s="56"/>
      <c r="H1" s="56"/>
    </row>
    <row r="2" spans="1:9" ht="15.75" x14ac:dyDescent="0.25">
      <c r="A2" s="17"/>
      <c r="B2" s="16"/>
      <c r="C2" s="57" t="s">
        <v>9</v>
      </c>
      <c r="D2" s="57"/>
      <c r="E2" s="57"/>
      <c r="F2" s="57"/>
      <c r="G2" s="57"/>
      <c r="H2" s="16"/>
    </row>
    <row r="3" spans="1:9" x14ac:dyDescent="0.2">
      <c r="A3" s="58" t="s">
        <v>11</v>
      </c>
      <c r="B3" s="58"/>
      <c r="C3" s="58"/>
      <c r="D3" s="58"/>
      <c r="E3" s="23" t="s">
        <v>12</v>
      </c>
      <c r="F3" s="24" t="s">
        <v>13</v>
      </c>
      <c r="G3" s="24" t="s">
        <v>14</v>
      </c>
      <c r="H3" s="24" t="s">
        <v>20</v>
      </c>
      <c r="I3" s="25" t="s">
        <v>15</v>
      </c>
    </row>
    <row r="4" spans="1:9" x14ac:dyDescent="0.2">
      <c r="A4" s="59" t="s">
        <v>25</v>
      </c>
      <c r="B4" s="59"/>
      <c r="C4" s="59"/>
      <c r="D4" s="59"/>
      <c r="E4" s="31">
        <v>0</v>
      </c>
      <c r="F4" s="31">
        <v>16</v>
      </c>
      <c r="G4" s="31">
        <v>4</v>
      </c>
      <c r="H4" s="31">
        <v>4</v>
      </c>
      <c r="I4" s="26">
        <f>SUM(E4:H4)</f>
        <v>24</v>
      </c>
    </row>
    <row r="5" spans="1:9" x14ac:dyDescent="0.2">
      <c r="A5" s="59" t="s">
        <v>26</v>
      </c>
      <c r="B5" s="59"/>
      <c r="C5" s="59"/>
      <c r="D5" s="59"/>
      <c r="E5" s="31">
        <v>0</v>
      </c>
      <c r="F5" s="31">
        <v>40</v>
      </c>
      <c r="G5" s="31">
        <v>8</v>
      </c>
      <c r="H5" s="31">
        <v>8</v>
      </c>
      <c r="I5" s="26">
        <f>SUM(E5:H5)</f>
        <v>56</v>
      </c>
    </row>
  </sheetData>
  <mergeCells count="5">
    <mergeCell ref="A1:H1"/>
    <mergeCell ref="C2:G2"/>
    <mergeCell ref="A3:D3"/>
    <mergeCell ref="A5:D5"/>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2" sqref="C2:G2"/>
    </sheetView>
  </sheetViews>
  <sheetFormatPr defaultRowHeight="12.75" x14ac:dyDescent="0.2"/>
  <sheetData>
    <row r="1" spans="1:9" ht="15.75" x14ac:dyDescent="0.25">
      <c r="A1" s="56" t="s">
        <v>0</v>
      </c>
      <c r="B1" s="56"/>
      <c r="C1" s="56"/>
      <c r="D1" s="56"/>
      <c r="E1" s="56"/>
      <c r="F1" s="56"/>
      <c r="G1" s="56"/>
      <c r="H1" s="56"/>
    </row>
    <row r="2" spans="1:9" ht="15.75" x14ac:dyDescent="0.25">
      <c r="A2" s="19"/>
      <c r="B2" s="18"/>
      <c r="C2" s="57" t="s">
        <v>10</v>
      </c>
      <c r="D2" s="57"/>
      <c r="E2" s="57"/>
      <c r="F2" s="57"/>
      <c r="G2" s="57"/>
      <c r="H2" s="18"/>
    </row>
    <row r="3" spans="1:9" x14ac:dyDescent="0.2">
      <c r="A3" s="58" t="s">
        <v>11</v>
      </c>
      <c r="B3" s="58"/>
      <c r="C3" s="58"/>
      <c r="D3" s="58"/>
      <c r="E3" s="23" t="s">
        <v>12</v>
      </c>
      <c r="F3" s="24" t="s">
        <v>13</v>
      </c>
      <c r="G3" s="24" t="s">
        <v>14</v>
      </c>
      <c r="H3" s="24" t="s">
        <v>20</v>
      </c>
      <c r="I3" s="25" t="s">
        <v>15</v>
      </c>
    </row>
    <row r="4" spans="1:9" x14ac:dyDescent="0.2">
      <c r="A4" s="60" t="s">
        <v>25</v>
      </c>
      <c r="B4" s="60"/>
      <c r="C4" s="60"/>
      <c r="D4" s="60"/>
      <c r="E4" s="32">
        <v>0</v>
      </c>
      <c r="F4" s="32">
        <v>24</v>
      </c>
      <c r="G4" s="32">
        <v>7</v>
      </c>
      <c r="H4" s="32">
        <v>6</v>
      </c>
      <c r="I4" s="26">
        <f>SUM(E4:H4)</f>
        <v>37</v>
      </c>
    </row>
    <row r="5" spans="1:9" x14ac:dyDescent="0.2">
      <c r="A5" s="60" t="s">
        <v>26</v>
      </c>
      <c r="B5" s="60"/>
      <c r="C5" s="60"/>
      <c r="D5" s="60"/>
      <c r="E5" s="32">
        <v>0</v>
      </c>
      <c r="F5" s="32">
        <v>32</v>
      </c>
      <c r="G5" s="32">
        <v>8</v>
      </c>
      <c r="H5" s="32">
        <v>8</v>
      </c>
      <c r="I5" s="26">
        <f>SUM(E5:H5)</f>
        <v>48</v>
      </c>
    </row>
  </sheetData>
  <mergeCells count="5">
    <mergeCell ref="A1:H1"/>
    <mergeCell ref="C2:G2"/>
    <mergeCell ref="A3:D3"/>
    <mergeCell ref="A5:D5"/>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2" sqref="C2:G2"/>
    </sheetView>
  </sheetViews>
  <sheetFormatPr defaultRowHeight="12.75" x14ac:dyDescent="0.2"/>
  <cols>
    <col min="1" max="16384" width="9.140625" style="20"/>
  </cols>
  <sheetData>
    <row r="1" spans="1:9" ht="15.75" x14ac:dyDescent="0.25">
      <c r="A1" s="56" t="s">
        <v>0</v>
      </c>
      <c r="B1" s="56"/>
      <c r="C1" s="56"/>
      <c r="D1" s="56"/>
      <c r="E1" s="56"/>
      <c r="F1" s="56"/>
      <c r="G1" s="56"/>
      <c r="H1" s="56"/>
    </row>
    <row r="2" spans="1:9" ht="15.75" x14ac:dyDescent="0.25">
      <c r="A2" s="19"/>
      <c r="B2" s="18"/>
      <c r="C2" s="57" t="s">
        <v>23</v>
      </c>
      <c r="D2" s="57"/>
      <c r="E2" s="57"/>
      <c r="F2" s="57"/>
      <c r="G2" s="57"/>
      <c r="H2" s="18"/>
    </row>
    <row r="3" spans="1:9" x14ac:dyDescent="0.2">
      <c r="A3" s="58" t="s">
        <v>11</v>
      </c>
      <c r="B3" s="58"/>
      <c r="C3" s="58"/>
      <c r="D3" s="58"/>
      <c r="E3" s="23" t="s">
        <v>12</v>
      </c>
      <c r="F3" s="24" t="s">
        <v>13</v>
      </c>
      <c r="G3" s="24" t="s">
        <v>14</v>
      </c>
      <c r="H3" s="24" t="s">
        <v>20</v>
      </c>
      <c r="I3" s="25" t="s">
        <v>15</v>
      </c>
    </row>
    <row r="4" spans="1:9" x14ac:dyDescent="0.2">
      <c r="A4" s="59" t="s">
        <v>25</v>
      </c>
      <c r="B4" s="59"/>
      <c r="C4" s="59"/>
      <c r="D4" s="59"/>
      <c r="E4" s="33">
        <v>0</v>
      </c>
      <c r="F4" s="33">
        <v>12</v>
      </c>
      <c r="G4" s="33">
        <v>2</v>
      </c>
      <c r="H4" s="33">
        <v>2</v>
      </c>
      <c r="I4" s="26">
        <f>SUM(E4:H4)</f>
        <v>16</v>
      </c>
    </row>
    <row r="5" spans="1:9" x14ac:dyDescent="0.2">
      <c r="A5" s="59" t="s">
        <v>26</v>
      </c>
      <c r="B5" s="59"/>
      <c r="C5" s="59"/>
      <c r="D5" s="59"/>
      <c r="E5" s="33">
        <v>0</v>
      </c>
      <c r="F5" s="33">
        <v>28</v>
      </c>
      <c r="G5" s="33">
        <v>4</v>
      </c>
      <c r="H5" s="33">
        <v>3</v>
      </c>
      <c r="I5" s="26">
        <f>SUM(E5:H5)</f>
        <v>35</v>
      </c>
    </row>
  </sheetData>
  <mergeCells count="5">
    <mergeCell ref="A1:H1"/>
    <mergeCell ref="C2:G2"/>
    <mergeCell ref="A3:D3"/>
    <mergeCell ref="A5:D5"/>
    <mergeCell ref="A4: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
  <sheetViews>
    <sheetView workbookViewId="0">
      <selection activeCell="I31" sqref="I31"/>
    </sheetView>
  </sheetViews>
  <sheetFormatPr defaultRowHeight="12.75" x14ac:dyDescent="0.2"/>
  <cols>
    <col min="9" max="9" width="18.85546875" bestFit="1" customWidth="1"/>
  </cols>
  <sheetData>
    <row r="1" spans="1:9" ht="15.75" x14ac:dyDescent="0.25">
      <c r="A1" s="56" t="s">
        <v>0</v>
      </c>
      <c r="B1" s="56"/>
      <c r="C1" s="56"/>
      <c r="D1" s="56"/>
      <c r="E1" s="56"/>
      <c r="F1" s="56"/>
      <c r="G1" s="56"/>
      <c r="H1" s="56"/>
    </row>
    <row r="2" spans="1:9" ht="15.75" x14ac:dyDescent="0.25">
      <c r="A2" s="13"/>
      <c r="B2" s="12"/>
      <c r="C2" s="57" t="s">
        <v>21</v>
      </c>
      <c r="D2" s="57"/>
      <c r="E2" s="57"/>
      <c r="F2" s="57"/>
      <c r="G2" s="57"/>
      <c r="H2" s="12"/>
    </row>
    <row r="3" spans="1:9" x14ac:dyDescent="0.2">
      <c r="A3" s="58" t="s">
        <v>11</v>
      </c>
      <c r="B3" s="58"/>
      <c r="C3" s="58"/>
      <c r="D3" s="58"/>
      <c r="E3" s="23" t="s">
        <v>12</v>
      </c>
      <c r="F3" s="24" t="s">
        <v>13</v>
      </c>
      <c r="G3" s="24" t="s">
        <v>14</v>
      </c>
      <c r="H3" s="24" t="s">
        <v>20</v>
      </c>
      <c r="I3" s="25" t="s">
        <v>22</v>
      </c>
    </row>
    <row r="4" spans="1:9" x14ac:dyDescent="0.2">
      <c r="A4" s="59" t="s">
        <v>25</v>
      </c>
      <c r="B4" s="59"/>
      <c r="C4" s="59"/>
      <c r="D4" s="59"/>
      <c r="E4" s="27">
        <v>8</v>
      </c>
      <c r="F4" s="27">
        <v>8</v>
      </c>
      <c r="G4" s="27">
        <v>2</v>
      </c>
      <c r="H4" s="27">
        <v>2</v>
      </c>
      <c r="I4" s="26">
        <f>SUM(F4:H4)</f>
        <v>12</v>
      </c>
    </row>
    <row r="5" spans="1:9" x14ac:dyDescent="0.2">
      <c r="A5" s="59" t="s">
        <v>26</v>
      </c>
      <c r="B5" s="59"/>
      <c r="C5" s="59"/>
      <c r="D5" s="59"/>
      <c r="E5" s="27">
        <v>40</v>
      </c>
      <c r="F5" s="27">
        <v>40</v>
      </c>
      <c r="G5" s="27">
        <v>10</v>
      </c>
      <c r="H5" s="27">
        <v>6</v>
      </c>
      <c r="I5" s="26">
        <f>SUM(F5:H5)</f>
        <v>56</v>
      </c>
    </row>
  </sheetData>
  <mergeCells count="5">
    <mergeCell ref="A1:H1"/>
    <mergeCell ref="C2:G2"/>
    <mergeCell ref="A3:D3"/>
    <mergeCell ref="A5:D5"/>
    <mergeCell ref="A4:D4"/>
  </mergeCells>
  <pageMargins left="0.7" right="0.7" top="0.75" bottom="0.75" header="0.3" footer="0.3"/>
  <pageSetup orientation="portrait" r:id="rId1"/>
  <ignoredErrors>
    <ignoredError sqref="I4:I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G6" sqref="G6"/>
    </sheetView>
  </sheetViews>
  <sheetFormatPr defaultRowHeight="15" x14ac:dyDescent="0.2"/>
  <cols>
    <col min="1" max="1" width="42.5703125" style="1" customWidth="1"/>
    <col min="2" max="10" width="7.5703125" style="1" customWidth="1"/>
    <col min="11" max="11" width="10.42578125" style="1" bestFit="1" customWidth="1"/>
    <col min="12" max="12" width="7.5703125" style="1" customWidth="1"/>
    <col min="13" max="13" width="10.42578125" style="1" bestFit="1" customWidth="1"/>
    <col min="14" max="15" width="14.85546875" style="1" customWidth="1"/>
    <col min="16" max="16384" width="9.140625" style="1"/>
  </cols>
  <sheetData>
    <row r="1" spans="1:13" ht="15.75" x14ac:dyDescent="0.25">
      <c r="A1" s="61" t="s">
        <v>16</v>
      </c>
      <c r="B1" s="61"/>
      <c r="C1" s="61"/>
      <c r="D1" s="61"/>
      <c r="E1" s="61"/>
      <c r="F1" s="61"/>
      <c r="G1" s="61"/>
      <c r="H1" s="61"/>
      <c r="I1" s="61"/>
      <c r="J1" s="61"/>
      <c r="K1" s="61"/>
      <c r="L1" s="61"/>
      <c r="M1" s="61"/>
    </row>
    <row r="2" spans="1:13" ht="26.25" customHeight="1" x14ac:dyDescent="0.2">
      <c r="A2" s="62" t="s">
        <v>24</v>
      </c>
      <c r="B2" s="62"/>
      <c r="C2" s="62"/>
      <c r="D2" s="62"/>
      <c r="E2" s="62"/>
      <c r="F2" s="62"/>
      <c r="G2" s="62"/>
      <c r="H2" s="62"/>
      <c r="I2" s="62"/>
      <c r="J2" s="62"/>
      <c r="K2" s="62"/>
      <c r="L2" s="62"/>
      <c r="M2" s="62"/>
    </row>
    <row r="3" spans="1:13" ht="15.75" thickBot="1" x14ac:dyDescent="0.25">
      <c r="J3" s="2"/>
      <c r="K3" s="2"/>
      <c r="L3" s="2"/>
      <c r="M3" s="2"/>
    </row>
    <row r="4" spans="1:13" s="7" customFormat="1" ht="124.5" customHeight="1" thickBot="1" x14ac:dyDescent="0.25">
      <c r="A4" s="3" t="s">
        <v>1</v>
      </c>
      <c r="B4" s="4" t="s">
        <v>5</v>
      </c>
      <c r="C4" s="4" t="s">
        <v>6</v>
      </c>
      <c r="D4" s="4" t="s">
        <v>7</v>
      </c>
      <c r="E4" s="4" t="s">
        <v>8</v>
      </c>
      <c r="F4" s="4" t="s">
        <v>9</v>
      </c>
      <c r="G4" s="4" t="s">
        <v>10</v>
      </c>
      <c r="H4" s="4" t="s">
        <v>23</v>
      </c>
      <c r="I4" s="11" t="s">
        <v>21</v>
      </c>
      <c r="J4" s="5" t="s">
        <v>2</v>
      </c>
      <c r="K4" s="6" t="s">
        <v>4</v>
      </c>
    </row>
    <row r="5" spans="1:13" ht="16.5" customHeight="1" x14ac:dyDescent="0.2">
      <c r="A5" s="8" t="str">
        <f>'8'!A4:D4</f>
        <v>Sam’s Limousine and Transportation, Inc.</v>
      </c>
      <c r="B5" s="9">
        <f>'1'!I4</f>
        <v>10</v>
      </c>
      <c r="C5" s="9">
        <f>'2'!I4</f>
        <v>34</v>
      </c>
      <c r="D5" s="9">
        <f>'3'!I4</f>
        <v>4</v>
      </c>
      <c r="E5" s="9">
        <f>'4'!I4</f>
        <v>7</v>
      </c>
      <c r="F5" s="9">
        <f>'5'!I4</f>
        <v>24</v>
      </c>
      <c r="G5" s="9">
        <f>'6'!I4</f>
        <v>37</v>
      </c>
      <c r="H5" s="9">
        <f>'7'!I4</f>
        <v>16</v>
      </c>
      <c r="I5" s="9">
        <f>'8'!I4</f>
        <v>12</v>
      </c>
      <c r="J5" s="9">
        <f>AVERAGE(B5:I5)</f>
        <v>18</v>
      </c>
      <c r="K5" s="10">
        <f>RANK(J5,$J$5:$J$6,0)</f>
        <v>2</v>
      </c>
    </row>
    <row r="6" spans="1:13" ht="16.5" customHeight="1" x14ac:dyDescent="0.2">
      <c r="A6" s="8" t="str">
        <f>'8'!A5:D5</f>
        <v>Walter P.Moore</v>
      </c>
      <c r="B6" s="9">
        <f>'1'!I5</f>
        <v>36</v>
      </c>
      <c r="C6" s="9">
        <f>'2'!I5</f>
        <v>60</v>
      </c>
      <c r="D6" s="9">
        <f>'3'!I5</f>
        <v>43.5</v>
      </c>
      <c r="E6" s="9">
        <f>'4'!I5</f>
        <v>13</v>
      </c>
      <c r="F6" s="9">
        <f>'5'!I5</f>
        <v>56</v>
      </c>
      <c r="G6" s="9">
        <f>'6'!I5</f>
        <v>48</v>
      </c>
      <c r="H6" s="9">
        <f>'7'!I5</f>
        <v>35</v>
      </c>
      <c r="I6" s="9">
        <f>'8'!I5</f>
        <v>56</v>
      </c>
      <c r="J6" s="9">
        <f>AVERAGE(B6:I6)</f>
        <v>43.4375</v>
      </c>
      <c r="K6" s="10">
        <f>RANK(J6,$J$5:$J$6,0)</f>
        <v>1</v>
      </c>
    </row>
  </sheetData>
  <mergeCells count="2">
    <mergeCell ref="A1:M1"/>
    <mergeCell ref="A2:M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5" sqref="D5"/>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61" t="s">
        <v>17</v>
      </c>
      <c r="B1" s="61"/>
      <c r="C1" s="61"/>
      <c r="D1" s="61"/>
    </row>
    <row r="2" spans="1:4" ht="48.75" customHeight="1" x14ac:dyDescent="0.2">
      <c r="A2" s="62" t="str">
        <f>Technical!A2</f>
        <v>RFP730-16144 Business and Service Review of Parking  Transportation Services - Rebid</v>
      </c>
      <c r="B2" s="62"/>
      <c r="C2" s="62"/>
      <c r="D2" s="62"/>
    </row>
    <row r="3" spans="1:4" ht="15.75" thickBot="1" x14ac:dyDescent="0.25">
      <c r="B3" s="2"/>
      <c r="C3" s="2"/>
    </row>
    <row r="4" spans="1:4" s="7" customFormat="1" ht="124.5" customHeight="1" thickBot="1" x14ac:dyDescent="0.25">
      <c r="A4" s="3" t="s">
        <v>1</v>
      </c>
      <c r="B4" s="11" t="s">
        <v>21</v>
      </c>
      <c r="C4" s="5" t="s">
        <v>18</v>
      </c>
      <c r="D4" s="6" t="s">
        <v>4</v>
      </c>
    </row>
    <row r="5" spans="1:4" ht="16.5" customHeight="1" x14ac:dyDescent="0.2">
      <c r="A5" s="8" t="str">
        <f>'8'!A4:D4</f>
        <v>Sam’s Limousine and Transportation, Inc.</v>
      </c>
      <c r="B5" s="9">
        <f>'8'!E4</f>
        <v>8</v>
      </c>
      <c r="C5" s="9">
        <f>AVERAGE(B5)</f>
        <v>8</v>
      </c>
      <c r="D5" s="10">
        <f>RANK(C5,$C$5:$C$6,0)</f>
        <v>2</v>
      </c>
    </row>
    <row r="6" spans="1:4" ht="16.5" customHeight="1" x14ac:dyDescent="0.2">
      <c r="A6" s="8" t="str">
        <f>'8'!A5:D5</f>
        <v>Walter P.Moore</v>
      </c>
      <c r="B6" s="9">
        <f>'8'!E5</f>
        <v>40</v>
      </c>
      <c r="C6" s="9">
        <f t="shared" ref="C6" si="0">AVERAGE(B6)</f>
        <v>40</v>
      </c>
      <c r="D6" s="10">
        <f>RANK(C6,$C$5:$C$6,0)</f>
        <v>1</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M6" sqref="M6"/>
    </sheetView>
  </sheetViews>
  <sheetFormatPr defaultRowHeight="15" x14ac:dyDescent="0.2"/>
  <cols>
    <col min="1" max="1" width="42.5703125" style="1" customWidth="1"/>
    <col min="2" max="12" width="7.5703125" style="1" customWidth="1"/>
    <col min="13" max="13" width="10.42578125" style="1" customWidth="1"/>
    <col min="14" max="14" width="12.140625" style="1" customWidth="1"/>
    <col min="15" max="15" width="11.7109375" style="1" customWidth="1"/>
    <col min="16" max="16384" width="9.140625" style="1"/>
  </cols>
  <sheetData>
    <row r="1" spans="1:13" ht="15.75" x14ac:dyDescent="0.25">
      <c r="A1" s="61" t="s">
        <v>0</v>
      </c>
      <c r="B1" s="61"/>
      <c r="C1" s="61"/>
      <c r="D1" s="61"/>
      <c r="E1" s="61"/>
      <c r="F1" s="61"/>
      <c r="G1" s="61"/>
      <c r="H1" s="61"/>
      <c r="I1" s="61"/>
      <c r="J1" s="61"/>
      <c r="K1" s="61"/>
      <c r="L1" s="61"/>
      <c r="M1" s="61"/>
    </row>
    <row r="2" spans="1:13" ht="26.25" customHeight="1" x14ac:dyDescent="0.2">
      <c r="A2" s="62" t="str">
        <f>Technical!A2</f>
        <v>RFP730-16144 Business and Service Review of Parking  Transportation Services - Rebid</v>
      </c>
      <c r="B2" s="62"/>
      <c r="C2" s="62"/>
      <c r="D2" s="62"/>
      <c r="E2" s="62"/>
      <c r="F2" s="62"/>
      <c r="G2" s="62"/>
      <c r="H2" s="62"/>
      <c r="I2" s="62"/>
      <c r="J2" s="62"/>
      <c r="K2" s="62"/>
      <c r="L2" s="62"/>
      <c r="M2" s="62"/>
    </row>
    <row r="3" spans="1:13" ht="15.75" thickBot="1" x14ac:dyDescent="0.25">
      <c r="J3" s="2"/>
      <c r="K3" s="2"/>
      <c r="L3" s="2"/>
      <c r="M3" s="2"/>
    </row>
    <row r="4" spans="1:13"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4" t="str">
        <f>Technical!H4</f>
        <v>Evaluator 7</v>
      </c>
      <c r="I4" s="11" t="str">
        <f>Technical!I4</f>
        <v>Evaluator 8</v>
      </c>
      <c r="J4" s="5" t="s">
        <v>2</v>
      </c>
      <c r="K4" s="21" t="s">
        <v>19</v>
      </c>
      <c r="L4" s="5" t="s">
        <v>3</v>
      </c>
      <c r="M4" s="6" t="s">
        <v>4</v>
      </c>
    </row>
    <row r="5" spans="1:13" ht="16.5" customHeight="1" x14ac:dyDescent="0.2">
      <c r="A5" s="8" t="str">
        <f>'8'!A4:D4</f>
        <v>Sam’s Limousine and Transportation, Inc.</v>
      </c>
      <c r="B5" s="9">
        <f>Technical!B5</f>
        <v>10</v>
      </c>
      <c r="C5" s="9">
        <f>Technical!C5</f>
        <v>34</v>
      </c>
      <c r="D5" s="9">
        <f>Technical!D5</f>
        <v>4</v>
      </c>
      <c r="E5" s="9">
        <f>Technical!E5</f>
        <v>7</v>
      </c>
      <c r="F5" s="9">
        <f>Technical!F5</f>
        <v>24</v>
      </c>
      <c r="G5" s="9">
        <f>Technical!G5</f>
        <v>37</v>
      </c>
      <c r="H5" s="9">
        <f>Technical!H5</f>
        <v>16</v>
      </c>
      <c r="I5" s="9">
        <f>Technical!I5</f>
        <v>12</v>
      </c>
      <c r="J5" s="9">
        <f>AVERAGE(B5:I5)</f>
        <v>18</v>
      </c>
      <c r="K5" s="22">
        <f>'Non-Technical'!C5</f>
        <v>8</v>
      </c>
      <c r="L5" s="9">
        <f>J5+K5</f>
        <v>26</v>
      </c>
      <c r="M5" s="10">
        <f>RANK(L5,$L$5:$L$6,0)</f>
        <v>2</v>
      </c>
    </row>
    <row r="6" spans="1:13" ht="16.5" customHeight="1" x14ac:dyDescent="0.2">
      <c r="A6" s="8" t="str">
        <f>'8'!A5:D5</f>
        <v>Walter P.Moore</v>
      </c>
      <c r="B6" s="9">
        <f>Technical!B6</f>
        <v>36</v>
      </c>
      <c r="C6" s="9">
        <f>Technical!C6</f>
        <v>60</v>
      </c>
      <c r="D6" s="9">
        <f>Technical!D6</f>
        <v>43.5</v>
      </c>
      <c r="E6" s="9">
        <f>Technical!E6</f>
        <v>13</v>
      </c>
      <c r="F6" s="9">
        <f>Technical!F6</f>
        <v>56</v>
      </c>
      <c r="G6" s="9">
        <f>Technical!G6</f>
        <v>48</v>
      </c>
      <c r="H6" s="9">
        <f>Technical!H6</f>
        <v>35</v>
      </c>
      <c r="I6" s="9">
        <f>Technical!I6</f>
        <v>56</v>
      </c>
      <c r="J6" s="9">
        <f>AVERAGE(B6:I6)</f>
        <v>43.4375</v>
      </c>
      <c r="K6" s="22">
        <f>'Non-Technical'!C6</f>
        <v>40</v>
      </c>
      <c r="L6" s="9">
        <f>J6+K6</f>
        <v>83.4375</v>
      </c>
      <c r="M6" s="10">
        <f>RANK(L6,$L$5:$L$6,0)</f>
        <v>1</v>
      </c>
    </row>
  </sheetData>
  <mergeCells count="2">
    <mergeCell ref="A1:M1"/>
    <mergeCell ref="A2:M2"/>
  </mergeCells>
  <pageMargins left="0.24" right="0.3" top="1" bottom="1" header="0.5" footer="0.5"/>
  <pageSetup scale="9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abSelected="1" workbookViewId="0">
      <selection activeCell="C6" sqref="C6:E6"/>
    </sheetView>
  </sheetViews>
  <sheetFormatPr defaultRowHeight="12.75" x14ac:dyDescent="0.2"/>
  <cols>
    <col min="1" max="1" width="2" style="20" customWidth="1"/>
    <col min="2" max="2" width="36.140625" style="20" bestFit="1" customWidth="1"/>
    <col min="3" max="3" width="12" style="20" customWidth="1"/>
    <col min="4" max="5" width="10.7109375" style="20" customWidth="1"/>
    <col min="6" max="6" width="12.140625" style="20" customWidth="1"/>
    <col min="7" max="7" width="10.42578125" style="20" customWidth="1"/>
    <col min="8" max="8" width="32.28515625" style="20" customWidth="1"/>
    <col min="9" max="9" width="11.42578125" style="20" customWidth="1"/>
    <col min="10" max="11" width="9" style="20" customWidth="1"/>
    <col min="12" max="12" width="11.42578125" style="20" customWidth="1"/>
    <col min="13" max="14" width="10" style="20" customWidth="1"/>
    <col min="15" max="16384" width="9.140625" style="20"/>
  </cols>
  <sheetData>
    <row r="1" spans="2:16" ht="15.75" x14ac:dyDescent="0.25">
      <c r="B1" s="66" t="s">
        <v>27</v>
      </c>
      <c r="C1" s="66"/>
      <c r="D1" s="66"/>
      <c r="E1" s="35" t="str">
        <f>[1]Cover!A6</f>
        <v>RFP730-16144 Rebid - Business and Service Review of Parking &amp; Transportation Services</v>
      </c>
      <c r="F1" s="35"/>
      <c r="G1" s="35"/>
      <c r="H1" s="35"/>
      <c r="I1" s="35"/>
      <c r="J1" s="35"/>
      <c r="K1" s="35"/>
      <c r="L1" s="35"/>
      <c r="M1" s="35"/>
      <c r="N1" s="35"/>
      <c r="O1" s="35"/>
      <c r="P1" s="35"/>
    </row>
    <row r="2" spans="2:16" ht="15.75" customHeight="1" x14ac:dyDescent="0.25">
      <c r="C2" s="35"/>
      <c r="D2" s="35"/>
      <c r="E2" s="35"/>
      <c r="F2" s="35"/>
      <c r="G2" s="35"/>
    </row>
    <row r="3" spans="2:16" ht="15" customHeight="1" x14ac:dyDescent="0.2">
      <c r="B3" s="36" t="s">
        <v>28</v>
      </c>
      <c r="C3" s="67" t="e">
        <f>[1]Cover!E13</f>
        <v>#REF!</v>
      </c>
      <c r="D3" s="67"/>
      <c r="E3" s="67"/>
      <c r="F3" s="67"/>
    </row>
    <row r="4" spans="2:16" ht="15" customHeight="1" x14ac:dyDescent="0.2">
      <c r="F4" s="1"/>
    </row>
    <row r="5" spans="2:16" ht="16.5" thickBot="1" x14ac:dyDescent="0.3">
      <c r="B5" s="1"/>
      <c r="C5" s="63" t="s">
        <v>29</v>
      </c>
      <c r="D5" s="63"/>
      <c r="E5" s="63"/>
      <c r="F5" s="63" t="s">
        <v>13</v>
      </c>
      <c r="G5" s="63"/>
      <c r="H5" s="63"/>
      <c r="I5" s="63" t="s">
        <v>14</v>
      </c>
      <c r="J5" s="63"/>
      <c r="K5" s="63"/>
      <c r="L5" s="63" t="s">
        <v>20</v>
      </c>
      <c r="M5" s="63"/>
      <c r="N5" s="63"/>
    </row>
    <row r="6" spans="2:16" s="39" customFormat="1" ht="355.5" customHeight="1" x14ac:dyDescent="0.2">
      <c r="B6" s="37"/>
      <c r="C6" s="68" t="s">
        <v>46</v>
      </c>
      <c r="D6" s="69"/>
      <c r="E6" s="70"/>
      <c r="F6" s="68" t="s">
        <v>30</v>
      </c>
      <c r="G6" s="69"/>
      <c r="H6" s="70"/>
      <c r="I6" s="68" t="s">
        <v>31</v>
      </c>
      <c r="J6" s="69"/>
      <c r="K6" s="70"/>
      <c r="L6" s="68" t="s">
        <v>32</v>
      </c>
      <c r="M6" s="69"/>
      <c r="N6" s="70"/>
      <c r="O6" s="38" t="s">
        <v>33</v>
      </c>
    </row>
    <row r="7" spans="2:16" ht="13.5" thickBot="1" x14ac:dyDescent="0.25">
      <c r="B7" s="40" t="s">
        <v>11</v>
      </c>
      <c r="C7" s="41" t="s">
        <v>34</v>
      </c>
      <c r="D7" s="42" t="s">
        <v>35</v>
      </c>
      <c r="E7" s="43" t="s">
        <v>36</v>
      </c>
      <c r="F7" s="44" t="s">
        <v>34</v>
      </c>
      <c r="G7" s="45" t="s">
        <v>35</v>
      </c>
      <c r="H7" s="46" t="s">
        <v>36</v>
      </c>
      <c r="I7" s="44" t="s">
        <v>34</v>
      </c>
      <c r="J7" s="45" t="s">
        <v>35</v>
      </c>
      <c r="K7" s="46" t="s">
        <v>36</v>
      </c>
      <c r="L7" s="41" t="s">
        <v>34</v>
      </c>
      <c r="M7" s="42" t="s">
        <v>35</v>
      </c>
      <c r="N7" s="43" t="s">
        <v>36</v>
      </c>
      <c r="O7" s="47"/>
    </row>
    <row r="8" spans="2:16" ht="13.5" thickBot="1" x14ac:dyDescent="0.25">
      <c r="B8" s="48" t="str">
        <f>'[1]RFP Submittal'!A4</f>
        <v>Sam’s Limousine and Transportation, Inc.</v>
      </c>
      <c r="C8" s="49"/>
      <c r="D8" s="50">
        <v>8</v>
      </c>
      <c r="E8" s="51">
        <f>C8*D8</f>
        <v>0</v>
      </c>
      <c r="F8" s="49"/>
      <c r="G8" s="52">
        <v>8</v>
      </c>
      <c r="H8" s="53">
        <f>F8*G8</f>
        <v>0</v>
      </c>
      <c r="I8" s="49"/>
      <c r="J8" s="52">
        <v>2</v>
      </c>
      <c r="K8" s="53">
        <f>I8*J8</f>
        <v>0</v>
      </c>
      <c r="L8" s="49"/>
      <c r="M8" s="50">
        <v>2</v>
      </c>
      <c r="N8" s="51">
        <f>L8*M8</f>
        <v>0</v>
      </c>
      <c r="O8" s="54">
        <f>N8+K8+H8+E8</f>
        <v>0</v>
      </c>
    </row>
    <row r="9" spans="2:16" ht="13.5" thickBot="1" x14ac:dyDescent="0.25">
      <c r="B9" s="48" t="str">
        <f>'[1]RFP Submittal'!A5</f>
        <v>Walter P.Moore</v>
      </c>
      <c r="C9" s="49"/>
      <c r="D9" s="50">
        <v>8</v>
      </c>
      <c r="E9" s="51">
        <f t="shared" ref="E9" si="0">C9*D9</f>
        <v>0</v>
      </c>
      <c r="F9" s="49"/>
      <c r="G9" s="52">
        <v>8</v>
      </c>
      <c r="H9" s="53">
        <f t="shared" ref="H9" si="1">F9*G9</f>
        <v>0</v>
      </c>
      <c r="I9" s="49"/>
      <c r="J9" s="52">
        <v>2</v>
      </c>
      <c r="K9" s="53">
        <f t="shared" ref="K9" si="2">I9*J9</f>
        <v>0</v>
      </c>
      <c r="L9" s="49"/>
      <c r="M9" s="50">
        <v>2</v>
      </c>
      <c r="N9" s="51">
        <f t="shared" ref="N9" si="3">L9*M9</f>
        <v>0</v>
      </c>
      <c r="O9" s="54">
        <f>N9+K9+H9+E9</f>
        <v>0</v>
      </c>
    </row>
    <row r="10" spans="2:16" x14ac:dyDescent="0.2">
      <c r="B10" s="55"/>
      <c r="C10" s="55"/>
      <c r="D10" s="55"/>
      <c r="E10" s="55"/>
      <c r="F10" s="55"/>
      <c r="G10" s="55"/>
      <c r="H10" s="55"/>
      <c r="I10" s="55"/>
      <c r="J10" s="55"/>
      <c r="K10" s="55"/>
      <c r="L10" s="55"/>
      <c r="M10" s="55"/>
      <c r="N10" s="55"/>
      <c r="O10" s="55"/>
    </row>
    <row r="11" spans="2:16" x14ac:dyDescent="0.2">
      <c r="B11" s="71" t="s">
        <v>37</v>
      </c>
      <c r="C11" s="72"/>
      <c r="D11" s="72"/>
      <c r="E11" s="73"/>
      <c r="F11" s="55"/>
      <c r="G11" s="55" t="s">
        <v>38</v>
      </c>
      <c r="H11" s="55"/>
      <c r="I11" s="55"/>
      <c r="J11" s="55"/>
      <c r="K11" s="55"/>
      <c r="L11" s="55"/>
      <c r="M11" s="55"/>
      <c r="N11" s="55"/>
      <c r="O11" s="55"/>
    </row>
    <row r="12" spans="2:16" x14ac:dyDescent="0.2">
      <c r="B12" s="74"/>
      <c r="C12" s="75"/>
      <c r="D12" s="75"/>
      <c r="E12" s="76"/>
      <c r="F12" s="55"/>
      <c r="G12" s="55" t="s">
        <v>39</v>
      </c>
      <c r="H12" s="55"/>
      <c r="I12" s="55"/>
      <c r="J12" s="55"/>
      <c r="K12" s="55"/>
      <c r="L12" s="55"/>
      <c r="M12" s="55"/>
      <c r="N12" s="55"/>
      <c r="O12" s="55"/>
    </row>
    <row r="13" spans="2:16" x14ac:dyDescent="0.2">
      <c r="B13" s="74"/>
      <c r="C13" s="75"/>
      <c r="D13" s="75"/>
      <c r="E13" s="76"/>
      <c r="F13" s="55"/>
      <c r="G13" s="55"/>
      <c r="H13" s="55"/>
      <c r="I13" s="55"/>
      <c r="J13" s="55"/>
      <c r="K13" s="55"/>
      <c r="L13" s="55"/>
      <c r="M13" s="55"/>
      <c r="N13" s="55"/>
      <c r="O13" s="55"/>
    </row>
    <row r="14" spans="2:16" x14ac:dyDescent="0.2">
      <c r="B14" s="77"/>
      <c r="C14" s="78"/>
      <c r="D14" s="78"/>
      <c r="E14" s="79"/>
      <c r="F14" s="55"/>
      <c r="G14" s="55"/>
      <c r="H14" s="55"/>
      <c r="I14" s="55"/>
      <c r="J14" s="55"/>
      <c r="K14" s="55"/>
      <c r="L14" s="55"/>
      <c r="M14" s="55"/>
      <c r="N14" s="55"/>
      <c r="O14" s="55"/>
    </row>
    <row r="16" spans="2:16" x14ac:dyDescent="0.2">
      <c r="B16" s="64" t="s">
        <v>40</v>
      </c>
      <c r="C16" s="65"/>
      <c r="D16" s="65"/>
      <c r="E16" s="65"/>
    </row>
    <row r="17" spans="2:5" x14ac:dyDescent="0.2">
      <c r="B17" s="64" t="s">
        <v>41</v>
      </c>
      <c r="C17" s="65"/>
      <c r="D17" s="65"/>
      <c r="E17" s="65"/>
    </row>
    <row r="18" spans="2:5" x14ac:dyDescent="0.2">
      <c r="B18" s="64" t="s">
        <v>42</v>
      </c>
      <c r="C18" s="65"/>
      <c r="D18" s="65"/>
      <c r="E18" s="65"/>
    </row>
    <row r="19" spans="2:5" x14ac:dyDescent="0.2">
      <c r="B19" s="64" t="s">
        <v>43</v>
      </c>
      <c r="C19" s="65"/>
      <c r="D19" s="65"/>
      <c r="E19" s="65"/>
    </row>
    <row r="20" spans="2:5" x14ac:dyDescent="0.2">
      <c r="B20" s="64" t="s">
        <v>44</v>
      </c>
      <c r="C20" s="65"/>
      <c r="D20" s="65"/>
      <c r="E20" s="65"/>
    </row>
    <row r="21" spans="2:5" x14ac:dyDescent="0.2">
      <c r="B21" s="64" t="s">
        <v>45</v>
      </c>
      <c r="C21" s="65"/>
      <c r="D21" s="65"/>
      <c r="E21" s="65"/>
    </row>
  </sheetData>
  <mergeCells count="17">
    <mergeCell ref="B21:E21"/>
    <mergeCell ref="B11:E14"/>
    <mergeCell ref="B16:E16"/>
    <mergeCell ref="B17:E17"/>
    <mergeCell ref="B18:E18"/>
    <mergeCell ref="B19:E19"/>
    <mergeCell ref="B20:E20"/>
    <mergeCell ref="C3:F3"/>
    <mergeCell ref="C5:E5"/>
    <mergeCell ref="F5:H5"/>
    <mergeCell ref="I5:K5"/>
    <mergeCell ref="L5:N5"/>
    <mergeCell ref="C6:E6"/>
    <mergeCell ref="F6:H6"/>
    <mergeCell ref="I6:K6"/>
    <mergeCell ref="L6:N6"/>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vt:lpstr>
      <vt:lpstr>2</vt:lpstr>
      <vt:lpstr>3</vt:lpstr>
      <vt:lpstr>4</vt:lpstr>
      <vt:lpstr>5</vt:lpstr>
      <vt:lpstr>6</vt:lpstr>
      <vt:lpstr>7</vt:lpstr>
      <vt:lpstr>8</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2017-07-18T14:30:03Z</dcterms:modified>
</cp:coreProperties>
</file>